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N:\BHSC\BHC\Rates\BHE CLFP\FERC\TransmissionFormula Rate\CLFP Trans Form Rates 2026\Files for Oasis\"/>
    </mc:Choice>
  </mc:AlternateContent>
  <xr:revisionPtr revIDLastSave="0" documentId="8_{E86A7F79-DE63-4808-9FA2-5DCB4E0C5415}" xr6:coauthVersionLast="47" xr6:coauthVersionMax="47" xr10:uidLastSave="{00000000-0000-0000-0000-000000000000}"/>
  <bookViews>
    <workbookView xWindow="-108" yWindow="-108" windowWidth="23256" windowHeight="13896" xr2:uid="{C2925186-5114-4BD2-BA53-D7AE90283D72}"/>
  </bookViews>
  <sheets>
    <sheet name="A8-Prepmts" sheetId="3" r:id="rId1"/>
    <sheet name="Prepaid" sheetId="1" r:id="rId2"/>
  </sheets>
  <definedNames>
    <definedName name="__123Graph_A" localSheetId="0" hidden="1">#REF!</definedName>
    <definedName name="__123Graph_A" hidden="1">#REF!</definedName>
    <definedName name="__123Graph_A1991" localSheetId="0" hidden="1">#REF!</definedName>
    <definedName name="__123Graph_A1991" hidden="1">#REF!</definedName>
    <definedName name="__123Graph_A1992" localSheetId="0" hidden="1">#REF!</definedName>
    <definedName name="__123Graph_A1992" hidden="1">#REF!</definedName>
    <definedName name="__123Graph_A1993" localSheetId="0" hidden="1">#REF!</definedName>
    <definedName name="__123Graph_A1993" hidden="1">#REF!</definedName>
    <definedName name="__123Graph_A1994" localSheetId="0" hidden="1">#REF!</definedName>
    <definedName name="__123Graph_A1994" hidden="1">#REF!</definedName>
    <definedName name="__123Graph_A1995" localSheetId="0" hidden="1">#REF!</definedName>
    <definedName name="__123Graph_A1995" hidden="1">#REF!</definedName>
    <definedName name="__123Graph_A1996" localSheetId="0" hidden="1">#REF!</definedName>
    <definedName name="__123Graph_A1996" hidden="1">#REF!</definedName>
    <definedName name="__123Graph_ABAR" localSheetId="0" hidden="1">#REF!</definedName>
    <definedName name="__123Graph_ABAR" hidden="1">#REF!</definedName>
    <definedName name="__123Graph_B" localSheetId="0" hidden="1">#REF!</definedName>
    <definedName name="__123Graph_B" hidden="1">#REF!</definedName>
    <definedName name="__123Graph_B1991" localSheetId="0" hidden="1">#REF!</definedName>
    <definedName name="__123Graph_B1991" hidden="1">#REF!</definedName>
    <definedName name="__123Graph_B1992" localSheetId="0" hidden="1">#REF!</definedName>
    <definedName name="__123Graph_B1992" hidden="1">#REF!</definedName>
    <definedName name="__123Graph_B1993" localSheetId="0" hidden="1">#REF!</definedName>
    <definedName name="__123Graph_B1993" hidden="1">#REF!</definedName>
    <definedName name="__123Graph_B1994" localSheetId="0" hidden="1">#REF!</definedName>
    <definedName name="__123Graph_B1994" hidden="1">#REF!</definedName>
    <definedName name="__123Graph_B1995" localSheetId="0" hidden="1">#REF!</definedName>
    <definedName name="__123Graph_B1995" hidden="1">#REF!</definedName>
    <definedName name="__123Graph_B1996" localSheetId="0" hidden="1">#REF!</definedName>
    <definedName name="__123Graph_B1996" hidden="1">#REF!</definedName>
    <definedName name="__123Graph_BBAR" localSheetId="0" hidden="1">#REF!</definedName>
    <definedName name="__123Graph_BBAR" hidden="1">#REF!</definedName>
    <definedName name="__123Graph_CBAR" localSheetId="0" hidden="1">#REF!</definedName>
    <definedName name="__123Graph_CBAR" hidden="1">#REF!</definedName>
    <definedName name="__123Graph_DBAR" localSheetId="0" hidden="1">#REF!</definedName>
    <definedName name="__123Graph_DBAR" hidden="1">#REF!</definedName>
    <definedName name="__123Graph_EBAR" localSheetId="0" hidden="1">#REF!</definedName>
    <definedName name="__123Graph_EBAR" hidden="1">#REF!</definedName>
    <definedName name="__123Graph_FBAR" localSheetId="0" hidden="1">#REF!</definedName>
    <definedName name="__123Graph_FBAR" hidden="1">#REF!</definedName>
    <definedName name="__123Graph_X" localSheetId="0" hidden="1">#REF!</definedName>
    <definedName name="__123Graph_X" hidden="1">#REF!</definedName>
    <definedName name="__123Graph_X1991" localSheetId="0" hidden="1">#REF!</definedName>
    <definedName name="__123Graph_X1991" hidden="1">#REF!</definedName>
    <definedName name="__123Graph_X1992" localSheetId="0" hidden="1">#REF!</definedName>
    <definedName name="__123Graph_X1992" hidden="1">#REF!</definedName>
    <definedName name="__123Graph_X1993" localSheetId="0" hidden="1">#REF!</definedName>
    <definedName name="__123Graph_X1993" hidden="1">#REF!</definedName>
    <definedName name="__123Graph_X1994" localSheetId="0" hidden="1">#REF!</definedName>
    <definedName name="__123Graph_X1994" hidden="1">#REF!</definedName>
    <definedName name="__123Graph_X1995" localSheetId="0" hidden="1">#REF!</definedName>
    <definedName name="__123Graph_X1995" hidden="1">#REF!</definedName>
    <definedName name="__123Graph_X1996" localSheetId="0" hidden="1">#REF!</definedName>
    <definedName name="__123Graph_X1996" hidden="1">#REF!</definedName>
    <definedName name="__tet12" hidden="1">{"assumptions",#N/A,FALSE,"Scenario 1";"valuation",#N/A,FALSE,"Scenario 1"}</definedName>
    <definedName name="__tet5" hidden="1">{"assumptions",#N/A,FALSE,"Scenario 1";"valuation",#N/A,FALSE,"Scenario 1"}</definedName>
    <definedName name="_FEB01" hidden="1">{#N/A,#N/A,FALSE,"EMPPAY"}</definedName>
    <definedName name="_Fill" localSheetId="0" hidden="1">#REF!</definedName>
    <definedName name="_Fill" hidden="1">#REF!</definedName>
    <definedName name="_JAN01" hidden="1">{#N/A,#N/A,FALSE,"EMPPAY"}</definedName>
    <definedName name="_JAN2001" hidden="1">{#N/A,#N/A,FALSE,"EMPPAY"}</definedName>
    <definedName name="_Key1" localSheetId="0" hidden="1">#REF!</definedName>
    <definedName name="_Key1" hidden="1">#REF!</definedName>
    <definedName name="_Order1" hidden="1">255</definedName>
    <definedName name="_Order2" hidden="1">255</definedName>
    <definedName name="_Sort" localSheetId="0" hidden="1">#REF!</definedName>
    <definedName name="_Sort" hidden="1">#REF!</definedName>
    <definedName name="_sort2" localSheetId="0" hidden="1">#REF!</definedName>
    <definedName name="_sort2" hidden="1">#REF!</definedName>
    <definedName name="_tet12" hidden="1">{"assumptions",#N/A,FALSE,"Scenario 1";"valuation",#N/A,FALSE,"Scenario 1"}</definedName>
    <definedName name="_tet5" hidden="1">{"assumptions",#N/A,FALSE,"Scenario 1";"valuation",#N/A,FALSE,"Scenario 1"}</definedName>
    <definedName name="a" hidden="1">{"LBO Summary",#N/A,FALSE,"Summary"}</definedName>
    <definedName name="Alignment" hidden="1">"a1"</definedName>
    <definedName name="AS2DocOpenMode" hidden="1">"AS2DocumentEdit"</definedName>
    <definedName name="ClientMatter" hidden="1">"b1"</definedName>
    <definedName name="Date" hidden="1">"b1"</definedName>
    <definedName name="DEC00" hidden="1">{#N/A,#N/A,FALSE,"ARREC"}</definedName>
    <definedName name="DocumentName" hidden="1">"b1"</definedName>
    <definedName name="DocumentNum" hidden="1">"a1"</definedName>
    <definedName name="FEB00" hidden="1">{#N/A,#N/A,FALSE,"ARREC"}</definedName>
    <definedName name="Library" hidden="1">"a1"</definedName>
    <definedName name="MAY" hidden="1">{#N/A,#N/A,FALSE,"EMPPAY"}</definedName>
    <definedName name="test" hidden="1">{"LBO Summary",#N/A,FALSE,"Summary"}</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hidden="1">{"LBO Summary",#N/A,FALSE,"Summary"}</definedName>
    <definedName name="test12" hidden="1">{"assumptions",#N/A,FALSE,"Scenario 1";"valuation",#N/A,FALSE,"Scenario 1"}</definedName>
    <definedName name="test13" hidden="1">{"LBO Summary",#N/A,FALSE,"Summary"}</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hidden="1">{"LBO Summary",#N/A,FALSE,"Summary"}</definedName>
    <definedName name="test4" hidden="1">{"assumptions",#N/A,FALSE,"Scenario 1";"valuation",#N/A,FALSE,"Scenario 1"}</definedName>
    <definedName name="test6" hidden="1">{"LBO Summary",#N/A,FALSE,"Summary"}</definedName>
    <definedName name="TextRefCopyRangeCount" hidden="1">1</definedName>
    <definedName name="Time" hidden="1">"b1"</definedName>
    <definedName name="Typist" hidden="1">"b1"</definedName>
    <definedName name="Value" hidden="1">{"assumptions",#N/A,FALSE,"Scenario 1";"valuation",#N/A,FALSE,"Scenario 1"}</definedName>
    <definedName name="Version" hidden="1">"a1"</definedName>
    <definedName name="wrn.ARREC." hidden="1">{#N/A,#N/A,FALSE,"ARREC"}</definedName>
    <definedName name="wrn.CP._.Demand." hidden="1">{"Retail CP pg1",#N/A,FALSE,"FACTOR3";"Retail CP pg2",#N/A,FALSE,"FACTOR3";"Retail CP pg3",#N/A,FALSE,"FACTOR3"}</definedName>
    <definedName name="wrn.CP._.Demand2." hidden="1">{"Retail CP pg1",#N/A,FALSE,"FACTOR3";"Retail CP pg2",#N/A,FALSE,"FACTOR3";"Retail CP pg3",#N/A,FALSE,"FACTOR3"}</definedName>
    <definedName name="wrn.EMPPAY." hidden="1">{#N/A,#N/A,FALSE,"EMPPAY"}</definedName>
    <definedName name="wrn.IPO._.Valuation." hidden="1">{"assumptions",#N/A,FALSE,"Scenario 1";"valuation",#N/A,FALSE,"Scenario 1"}</definedName>
    <definedName name="wrn.LBO._.Summary." hidden="1">{"LBO Summary",#N/A,FALSE,"Summary"}</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xx" hidden="1">{#N/A,#N/A,FALSE,"EMPPAY"}</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3" l="1"/>
  <c r="E12" i="3"/>
  <c r="E9" i="3"/>
  <c r="E20" i="3" l="1"/>
  <c r="E19" i="3"/>
  <c r="E18" i="3"/>
  <c r="E11" i="3"/>
  <c r="H11" i="3" s="1"/>
  <c r="H30" i="3"/>
  <c r="H29" i="3"/>
  <c r="H28" i="3"/>
  <c r="H27" i="3"/>
  <c r="H26" i="3"/>
  <c r="H25" i="3"/>
  <c r="H16" i="3"/>
  <c r="H13" i="3"/>
  <c r="H12" i="3"/>
  <c r="H9" i="3"/>
  <c r="E21" i="3"/>
  <c r="E24" i="3"/>
  <c r="E22" i="3"/>
  <c r="E10" i="3"/>
  <c r="H10" i="3" s="1"/>
  <c r="H21" i="3" l="1"/>
  <c r="H18" i="3"/>
  <c r="H22" i="3"/>
  <c r="H24" i="3"/>
  <c r="H20" i="3"/>
  <c r="H19" i="3"/>
  <c r="E23" i="3" l="1"/>
  <c r="H23" i="3" s="1"/>
  <c r="E14" i="3" l="1"/>
  <c r="H14" i="3" s="1"/>
  <c r="E8" i="3" l="1"/>
  <c r="H8" i="3" l="1"/>
  <c r="E17" i="3" l="1"/>
  <c r="H17" i="3" s="1"/>
  <c r="E15" i="3" l="1"/>
  <c r="H15" i="3" l="1"/>
  <c r="H31" i="3" s="1"/>
  <c r="E31" i="3"/>
  <c r="E3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tc={D7819681-502C-4B06-8C1E-0A7D5EB98E8E}</author>
  </authors>
  <commentList>
    <comment ref="O10" authorId="0" shapeId="0" xr:uid="{D7819681-502C-4B06-8C1E-0A7D5EB98E8E}">
      <text>
        <t xml:space="preserve">[Threaded comment]
Your version of Excel allows you to read this threaded comment; however, any edits to it will get removed if the file is opened in a newer version of Excel. Learn more: https://go.microsoft.com/fwlink/?linkid=870924
Comment:
    Check on split? New company or renamed?
Reply:
    Hays Group was acquired by Brown &amp; Brown - per Brad Newton: Hays, now Brown and Brown, is our insurance broker who assists us in placing the terrorism insurance. They are not an insurance company providing the coverage, so I don’t believe they would have anything to do with the split, nor would it have changed as a result of the acquisition.
</t>
      </text>
    </comment>
  </commentList>
</comments>
</file>

<file path=xl/sharedStrings.xml><?xml version="1.0" encoding="utf-8"?>
<sst xmlns="http://schemas.openxmlformats.org/spreadsheetml/2006/main" count="140" uniqueCount="94">
  <si>
    <t>165002 Insurance</t>
  </si>
  <si>
    <t>CLFP</t>
  </si>
  <si>
    <t>Liberty Mutual</t>
  </si>
  <si>
    <t xml:space="preserve">Auto Policy </t>
  </si>
  <si>
    <t>Hays Group</t>
  </si>
  <si>
    <t>Terrorism</t>
  </si>
  <si>
    <t>Terrorism-CPGS</t>
  </si>
  <si>
    <t>FM Global</t>
  </si>
  <si>
    <t>Property Insurance</t>
  </si>
  <si>
    <t>Property - CPGS</t>
  </si>
  <si>
    <t xml:space="preserve">Work Comp Renewal </t>
  </si>
  <si>
    <t>165012 Other</t>
  </si>
  <si>
    <t>Misc Rent Accrual</t>
  </si>
  <si>
    <t>Lease #0000000140 Wygen2 Grd Leas</t>
  </si>
  <si>
    <t>Horse Creek Tower</t>
  </si>
  <si>
    <t xml:space="preserve">Lease #0000000086 Harriman Tower </t>
  </si>
  <si>
    <t>165020 Dues and Subs</t>
  </si>
  <si>
    <t>WECC</t>
  </si>
  <si>
    <t>STATUTORY ASSESSMENT</t>
  </si>
  <si>
    <t>SOUTHWEST POWER POOL INC</t>
  </si>
  <si>
    <t>WESTERN ENERGY IMBALANCE SERVI</t>
  </si>
  <si>
    <t>RELIABILITY COORDINATION FEE</t>
  </si>
  <si>
    <t>165004 MAINTENANCE</t>
  </si>
  <si>
    <t>MAINTENANCE</t>
  </si>
  <si>
    <t>165051 COAL</t>
  </si>
  <si>
    <t>COAL</t>
  </si>
  <si>
    <t>WYO Frontier Partners</t>
  </si>
  <si>
    <t>Ready Wyoming Pre Payment - Land</t>
  </si>
  <si>
    <t xml:space="preserve">Aon </t>
  </si>
  <si>
    <t>Energy Insurance Services (EIS)</t>
  </si>
  <si>
    <t>Wildfire Insurance</t>
  </si>
  <si>
    <t>CLFP Terror 23-24</t>
  </si>
  <si>
    <t>Brown &amp; Brown Ins - Acquired Hays Group</t>
  </si>
  <si>
    <t>CLFP Terror 23-24-CPGS</t>
  </si>
  <si>
    <t xml:space="preserve">Aon 2024 </t>
  </si>
  <si>
    <t>13 Mo. Avg.</t>
  </si>
  <si>
    <t>Worksheet A8</t>
  </si>
  <si>
    <t>Prepayments</t>
  </si>
  <si>
    <t>Cheyenne Light, Fuel &amp; Power</t>
  </si>
  <si>
    <t>Page 1 of 1</t>
  </si>
  <si>
    <t>Line</t>
  </si>
  <si>
    <t>Prepaid Item (Note B)</t>
  </si>
  <si>
    <t>Description</t>
  </si>
  <si>
    <t>13 Month Average Balance
(Note C)</t>
  </si>
  <si>
    <t>Allocator</t>
  </si>
  <si>
    <t>Allocation Factor</t>
  </si>
  <si>
    <t>Allocated Amount</t>
  </si>
  <si>
    <t>(a)</t>
  </si>
  <si>
    <t>(b)</t>
  </si>
  <si>
    <t>(c)</t>
  </si>
  <si>
    <t>(d)</t>
  </si>
  <si>
    <t>(e)</t>
  </si>
  <si>
    <t>(f)</t>
  </si>
  <si>
    <t>WECC Dues</t>
  </si>
  <si>
    <t>TP</t>
  </si>
  <si>
    <t>Reliability Dues</t>
  </si>
  <si>
    <t xml:space="preserve"> Reliability Dues</t>
  </si>
  <si>
    <t>Auto Policy 17/18</t>
  </si>
  <si>
    <t>Insurance Auto policy</t>
  </si>
  <si>
    <t>WS</t>
  </si>
  <si>
    <t>Workers Compensation</t>
  </si>
  <si>
    <t>Workers Compensation policy</t>
  </si>
  <si>
    <t>Insurance Terrorism Policy - General</t>
  </si>
  <si>
    <t>Insurance Terrorism Policy - Specific Asset</t>
  </si>
  <si>
    <t>NA</t>
  </si>
  <si>
    <t>Property Insurance-CPGS</t>
  </si>
  <si>
    <t>Property Insurance Policy - Specific Asset</t>
  </si>
  <si>
    <t>Property Insurance Policy - General</t>
  </si>
  <si>
    <t>EAM Enterpise Storage</t>
  </si>
  <si>
    <t>Data Storage - General</t>
  </si>
  <si>
    <t>Prepaid Coal</t>
  </si>
  <si>
    <t>Timing of Coal payments vs. received according to contract</t>
  </si>
  <si>
    <t>Lease</t>
  </si>
  <si>
    <t>Wygen 2 Ground Lease (Production)</t>
  </si>
  <si>
    <t>Harriman Communication tower lease (Distribution)</t>
  </si>
  <si>
    <t>Horse Creek Site Trunking System Repeater Radio (Distribution)</t>
  </si>
  <si>
    <t>Maintenance</t>
  </si>
  <si>
    <t>Maintenance - CPGS prepayment</t>
  </si>
  <si>
    <t>Wildfire Insurance Policy</t>
  </si>
  <si>
    <t>AON</t>
  </si>
  <si>
    <t>Consulting Retainer</t>
  </si>
  <si>
    <t>Ready Wyoming</t>
  </si>
  <si>
    <t>Advanced Payments for Ready Wyoming</t>
  </si>
  <si>
    <t>Total</t>
  </si>
  <si>
    <t>(Note A)</t>
  </si>
  <si>
    <t>Total from A4-Rate Base</t>
  </si>
  <si>
    <t>Variance</t>
  </si>
  <si>
    <t>Notes</t>
  </si>
  <si>
    <t>A</t>
  </si>
  <si>
    <t>To Actual Attachment H, page 2, line 30</t>
  </si>
  <si>
    <t>B</t>
  </si>
  <si>
    <t>If Cheyenne Light includes a new prepayment and allocator on one of the reserved lines that are data enterable fields, it will provide a description of its justification for inclusion of the prepayment and choice of allocator at the first opportunity under its protocols whether that is in its posting of its Projected Net Revenue Requirement, its Informational Filing with FERC or its posting of its Annual True-Up as those times are set in the protocols.  Cheyenne Light’s support must include a showing that the prepayment is of an expense that is included in the costs allocated to OATT transmission service in the given year, that the amount is properly recorded in Account 165, and that the allocation method proposed for the prepayment amount matches the allocation method for the expense in the cost-of-service.  In addition, if a customer acting pursuant to the formal challenge process under the protocols challenges inclusion of a new prepayment and/or prepayment allocator or if FERC institutes a FPA 206 in response to Cheyenne Light including a new prepayment and/or prepayment allocator, Cheyenne Light while not required to make a FPA section 205 filing for such change(s), shall bear a FPA Section 205 burden to show that its inclusion of the new prepayment and choice of allocator results in a just and reasonable allocation of costs to OATT Transmission Service.  The foregoing disclosure obligations and retention of burden applies only in the instances described in this note.</t>
  </si>
  <si>
    <t>C</t>
  </si>
  <si>
    <t>The total of the 13 month average of the individual items will match the 13 month average calculated on A4-Rate Base, page 2 line 14 column (h).  The variance between A8 and A4 will be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</si>
</sst>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quot;$&quot;#,##0.00"/>
    <numFmt numFmtId="166" formatCode="_(&quot;$&quot;* #,##0_);_(&quot;$&quot;* \(#,##0\);_(&quot;$&quot;* &quot;-&quot;??_);_(@_)"/>
    <numFmt numFmtId="167" formatCode="_(* #,##0.00000_);_(* \(#,##0.00000\);_(* &quot;-&quot;??_);_(@_)"/>
  </numFmts>
  <fonts count="1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Calibri"/>
      <family val="2"/>
    </font>
    <font>
      <sz val="10"/>
      <name val="Times New Roman"/>
      <family val="1"/>
    </font>
    <font>
      <b/>
      <sz val="10"/>
      <name val="Arial Unicode MS"/>
      <family val="2"/>
    </font>
    <font>
      <sz val="10"/>
      <name val="Arial"/>
      <family val="2"/>
    </font>
    <font>
      <b/>
      <sz val="10"/>
      <name val="Times New Roman"/>
      <family val="1"/>
    </font>
    <font>
      <sz val="12"/>
      <name val="Arial MT"/>
    </font>
    <font>
      <sz val="10"/>
      <color rgb="FF000099"/>
      <name val="Times New Roman"/>
      <family val="1"/>
    </font>
    <font>
      <u/>
      <sz val="10"/>
      <name val="Times New Roman"/>
      <family val="1"/>
    </font>
  </fonts>
  <fills count="4">
    <fill>
      <patternFill patternType="none"/>
    </fill>
    <fill>
      <patternFill patternType="gray125"/>
    </fill>
    <fill>
      <patternFill patternType="solid">
        <fgColor rgb="FFFFFFCC"/>
        <bgColor indexed="64"/>
      </patternFill>
    </fill>
    <fill>
      <patternFill patternType="solid">
        <fgColor theme="0" tint="-4.9989318521683403E-2"/>
        <bgColor indexed="64"/>
      </patternFill>
    </fill>
  </fills>
  <borders count="5">
    <border>
      <left/>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0" fontId="1" fillId="0" borderId="0"/>
    <xf numFmtId="0" fontId="3" fillId="0" borderId="0"/>
    <xf numFmtId="43" fontId="5" fillId="0" borderId="0" applyFont="0" applyFill="0" applyBorder="0" applyAlignment="0" applyProtection="0"/>
    <xf numFmtId="0" fontId="6" fillId="0" borderId="0"/>
    <xf numFmtId="165" fontId="8" fillId="0" borderId="0" applyProtection="0"/>
    <xf numFmtId="44" fontId="6" fillId="0" borderId="0" applyFont="0" applyFill="0" applyBorder="0" applyAlignment="0" applyProtection="0"/>
    <xf numFmtId="43" fontId="8" fillId="0" borderId="0" applyFont="0" applyFill="0" applyBorder="0" applyAlignment="0" applyProtection="0"/>
    <xf numFmtId="9" fontId="6" fillId="0" borderId="0" applyFont="0" applyFill="0" applyBorder="0" applyAlignment="0" applyProtection="0"/>
  </cellStyleXfs>
  <cellXfs count="55">
    <xf numFmtId="0" fontId="0" fillId="0" borderId="0" xfId="0"/>
    <xf numFmtId="0" fontId="2" fillId="0" borderId="0" xfId="0" applyFont="1"/>
    <xf numFmtId="0" fontId="0" fillId="0" borderId="0" xfId="2" applyFont="1"/>
    <xf numFmtId="0" fontId="2" fillId="0" borderId="1" xfId="0" applyFont="1" applyBorder="1"/>
    <xf numFmtId="14" fontId="2" fillId="0" borderId="0" xfId="0" applyNumberFormat="1" applyFont="1"/>
    <xf numFmtId="164" fontId="0" fillId="0" borderId="0" xfId="1" applyNumberFormat="1" applyFont="1" applyFill="1"/>
    <xf numFmtId="164" fontId="0" fillId="0" borderId="1" xfId="1" applyNumberFormat="1" applyFont="1" applyFill="1" applyBorder="1"/>
    <xf numFmtId="0" fontId="0" fillId="0" borderId="1" xfId="2" applyFont="1" applyBorder="1"/>
    <xf numFmtId="0" fontId="4" fillId="0" borderId="0" xfId="5" applyFont="1"/>
    <xf numFmtId="165" fontId="4" fillId="0" borderId="0" xfId="6" applyFont="1"/>
    <xf numFmtId="0" fontId="4" fillId="0" borderId="0" xfId="5" applyFont="1" applyAlignment="1">
      <alignment horizontal="right"/>
    </xf>
    <xf numFmtId="0" fontId="7" fillId="0" borderId="0" xfId="5" applyFont="1"/>
    <xf numFmtId="165" fontId="7" fillId="0" borderId="0" xfId="6" applyFont="1" applyAlignment="1" applyProtection="1">
      <alignment horizontal="center"/>
      <protection locked="0"/>
    </xf>
    <xf numFmtId="165" fontId="7" fillId="0" borderId="0" xfId="6" applyFont="1" applyAlignment="1" applyProtection="1">
      <alignment horizontal="center" wrapText="1"/>
      <protection locked="0"/>
    </xf>
    <xf numFmtId="0" fontId="4" fillId="0" borderId="1" xfId="5" applyFont="1" applyBorder="1"/>
    <xf numFmtId="165" fontId="7" fillId="0" borderId="1" xfId="6" applyFont="1" applyBorder="1" applyAlignment="1" applyProtection="1">
      <alignment horizontal="center"/>
      <protection locked="0"/>
    </xf>
    <xf numFmtId="165" fontId="7" fillId="0" borderId="1" xfId="6" applyFont="1" applyBorder="1" applyAlignment="1" applyProtection="1">
      <alignment horizontal="center" wrapText="1"/>
      <protection locked="0"/>
    </xf>
    <xf numFmtId="0" fontId="4" fillId="0" borderId="0" xfId="5" applyFont="1" applyAlignment="1">
      <alignment horizontal="center"/>
    </xf>
    <xf numFmtId="14" fontId="4" fillId="0" borderId="0" xfId="6" applyNumberFormat="1" applyFont="1" applyProtection="1">
      <protection locked="0"/>
    </xf>
    <xf numFmtId="166" fontId="9" fillId="2" borderId="0" xfId="7" applyNumberFormat="1" applyFont="1" applyFill="1" applyAlignment="1" applyProtection="1">
      <protection locked="0"/>
    </xf>
    <xf numFmtId="14" fontId="4" fillId="0" borderId="0" xfId="6" applyNumberFormat="1" applyFont="1" applyAlignment="1" applyProtection="1">
      <alignment horizontal="center"/>
      <protection locked="0"/>
    </xf>
    <xf numFmtId="167" fontId="4" fillId="0" borderId="0" xfId="8" applyNumberFormat="1" applyFont="1" applyFill="1" applyAlignment="1" applyProtection="1">
      <protection locked="0"/>
    </xf>
    <xf numFmtId="166" fontId="4" fillId="0" borderId="0" xfId="7" applyNumberFormat="1" applyFont="1" applyFill="1" applyAlignment="1" applyProtection="1">
      <protection locked="0"/>
    </xf>
    <xf numFmtId="164" fontId="9" fillId="2" borderId="0" xfId="8" applyNumberFormat="1" applyFont="1" applyFill="1" applyAlignment="1" applyProtection="1">
      <protection locked="0"/>
    </xf>
    <xf numFmtId="164" fontId="4" fillId="0" borderId="0" xfId="8" applyNumberFormat="1" applyFont="1" applyFill="1" applyAlignment="1" applyProtection="1">
      <protection locked="0"/>
    </xf>
    <xf numFmtId="166" fontId="4" fillId="0" borderId="0" xfId="5" applyNumberFormat="1" applyFont="1"/>
    <xf numFmtId="14" fontId="9" fillId="2" borderId="0" xfId="6" applyNumberFormat="1" applyFont="1" applyFill="1" applyProtection="1">
      <protection locked="0"/>
    </xf>
    <xf numFmtId="0" fontId="9" fillId="2" borderId="0" xfId="5" applyFont="1" applyFill="1"/>
    <xf numFmtId="14" fontId="9" fillId="2" borderId="0" xfId="6" applyNumberFormat="1" applyFont="1" applyFill="1" applyAlignment="1" applyProtection="1">
      <alignment horizontal="center"/>
      <protection locked="0"/>
    </xf>
    <xf numFmtId="10" fontId="4" fillId="0" borderId="0" xfId="9" applyNumberFormat="1" applyFont="1" applyFill="1"/>
    <xf numFmtId="0" fontId="4" fillId="0" borderId="2" xfId="5" applyFont="1" applyBorder="1"/>
    <xf numFmtId="166" fontId="4" fillId="0" borderId="2" xfId="7" applyNumberFormat="1" applyFont="1" applyFill="1" applyBorder="1"/>
    <xf numFmtId="166" fontId="4" fillId="0" borderId="2" xfId="7" applyNumberFormat="1" applyFont="1" applyBorder="1"/>
    <xf numFmtId="166" fontId="4" fillId="0" borderId="3" xfId="7" applyNumberFormat="1" applyFont="1" applyBorder="1"/>
    <xf numFmtId="166" fontId="4" fillId="0" borderId="4" xfId="7" applyNumberFormat="1" applyFont="1" applyBorder="1"/>
    <xf numFmtId="0" fontId="9" fillId="0" borderId="0" xfId="5" applyFont="1"/>
    <xf numFmtId="166" fontId="4" fillId="0" borderId="0" xfId="7" applyNumberFormat="1" applyFont="1" applyFill="1" applyBorder="1"/>
    <xf numFmtId="166" fontId="4" fillId="0" borderId="0" xfId="7" applyNumberFormat="1" applyFont="1" applyBorder="1"/>
    <xf numFmtId="0" fontId="10" fillId="0" borderId="0" xfId="5" applyFont="1" applyAlignment="1">
      <alignment horizontal="center"/>
    </xf>
    <xf numFmtId="0" fontId="4" fillId="0" borderId="0" xfId="5" applyFont="1" applyAlignment="1">
      <alignment horizontal="center" vertical="top"/>
    </xf>
    <xf numFmtId="44" fontId="4" fillId="0" borderId="0" xfId="5" applyNumberFormat="1" applyFont="1"/>
    <xf numFmtId="0" fontId="4" fillId="0" borderId="0" xfId="5" quotePrefix="1" applyFont="1"/>
    <xf numFmtId="166" fontId="9" fillId="2" borderId="0" xfId="8" applyNumberFormat="1" applyFont="1" applyFill="1" applyAlignment="1" applyProtection="1">
      <protection locked="0"/>
    </xf>
    <xf numFmtId="164" fontId="0" fillId="0" borderId="0" xfId="1" applyNumberFormat="1" applyFont="1" applyFill="1" applyBorder="1"/>
    <xf numFmtId="3" fontId="0" fillId="0" borderId="0" xfId="1" applyNumberFormat="1" applyFont="1" applyFill="1" applyBorder="1"/>
    <xf numFmtId="164" fontId="0" fillId="3" borderId="0" xfId="1" applyNumberFormat="1" applyFont="1" applyFill="1"/>
    <xf numFmtId="164" fontId="0" fillId="3" borderId="1" xfId="1" applyNumberFormat="1" applyFont="1" applyFill="1" applyBorder="1"/>
    <xf numFmtId="0" fontId="0" fillId="0" borderId="1" xfId="0" applyBorder="1"/>
    <xf numFmtId="3" fontId="0" fillId="0" borderId="1" xfId="0" applyNumberFormat="1" applyBorder="1"/>
    <xf numFmtId="3" fontId="0" fillId="0" borderId="0" xfId="0" applyNumberFormat="1"/>
    <xf numFmtId="3" fontId="0" fillId="3" borderId="0" xfId="0" applyNumberFormat="1" applyFill="1"/>
    <xf numFmtId="0" fontId="4" fillId="0" borderId="0" xfId="5" applyFont="1" applyAlignment="1">
      <alignment horizontal="left" vertical="top" wrapText="1"/>
    </xf>
    <xf numFmtId="0" fontId="7" fillId="0" borderId="0" xfId="5" applyFont="1" applyAlignment="1">
      <alignment horizontal="center"/>
    </xf>
    <xf numFmtId="165" fontId="4" fillId="0" borderId="0" xfId="6" applyFont="1" applyAlignment="1" applyProtection="1">
      <alignment horizontal="center"/>
      <protection locked="0"/>
    </xf>
    <xf numFmtId="49" fontId="7" fillId="0" borderId="0" xfId="5" applyNumberFormat="1" applyFont="1" applyAlignment="1">
      <alignment horizontal="center"/>
    </xf>
  </cellXfs>
  <cellStyles count="10">
    <cellStyle name="Comma" xfId="1" builtinId="3"/>
    <cellStyle name="Comma 2" xfId="8" xr:uid="{AC4FD9FE-323B-4865-83F5-F6C1A1DB9D01}"/>
    <cellStyle name="Comma 2 3" xfId="4" xr:uid="{80EACB03-57D4-4454-9FB1-1FC32D225D09}"/>
    <cellStyle name="Currency 2" xfId="7" xr:uid="{6DBD7C9E-B2A4-4CE8-9076-5244C177CA29}"/>
    <cellStyle name="Normal" xfId="0" builtinId="0"/>
    <cellStyle name="Normal 160 3 2" xfId="2" xr:uid="{30E066D8-94F5-45B4-97A6-9AAF9B55AB38}"/>
    <cellStyle name="Normal 2" xfId="3" xr:uid="{DBC5F887-9C40-4C91-83C6-2EECF4A72BE3}"/>
    <cellStyle name="Normal 2 2" xfId="6" xr:uid="{90A17FA0-F0AE-4169-9CE4-7219E5A4DF55}"/>
    <cellStyle name="Normal_PRECorp2002HeintzResponse 8-21-03" xfId="5" xr:uid="{BB29B869-6EF1-448D-AB0B-7BABC7494A43}"/>
    <cellStyle name="Percent 2" xfId="9" xr:uid="{BA740C3B-B660-4106-BA52-12460CD450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Okouchi, Marie" id="{2B572EFC-429B-4B0D-A33F-9C530839624A}" userId="S::Marie.Okouchi@blackhillsenergy.com::46f4f81d-3616-4a6b-9c7f-71f4ce1c253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O10" dT="2025-04-14T23:54:04.16" personId="{2B572EFC-429B-4B0D-A33F-9C530839624A}" id="{D7819681-502C-4B06-8C1E-0A7D5EB98E8E}">
    <text>Check on split? New company or renamed?</text>
  </threadedComment>
  <threadedComment ref="O10" dT="2025-05-01T14:05:42.35" personId="{2B572EFC-429B-4B0D-A33F-9C530839624A}" id="{7916B377-E383-4EC5-9E88-2F3C98317FFE}" parentId="{D7819681-502C-4B06-8C1E-0A7D5EB98E8E}">
    <text xml:space="preserve">Hays Group was acquired by Brown &amp; Brown - per Brad Newton: Hays, now Brown and Brown, is our insurance broker who assists us in placing the terrorism insurance. They are not an insurance company providing the coverage, so I don’t believe they would have anything to do with the split, nor would it have changed as a result of the acquisition.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3E5D1-C256-4B59-8647-421C499A6C67}">
  <sheetPr>
    <tabColor theme="0" tint="-4.9989318521683403E-2"/>
    <pageSetUpPr fitToPage="1"/>
  </sheetPr>
  <dimension ref="A1:Q41"/>
  <sheetViews>
    <sheetView tabSelected="1" workbookViewId="0">
      <selection activeCell="A43" sqref="A43"/>
    </sheetView>
  </sheetViews>
  <sheetFormatPr defaultColWidth="8.6640625" defaultRowHeight="13.2"/>
  <cols>
    <col min="1" max="1" width="2.5546875" style="8" customWidth="1"/>
    <col min="2" max="2" width="5.88671875" style="8" customWidth="1"/>
    <col min="3" max="3" width="21.33203125" style="8" customWidth="1"/>
    <col min="4" max="4" width="45" style="8" bestFit="1" customWidth="1"/>
    <col min="5" max="5" width="12.21875" style="8" customWidth="1"/>
    <col min="6" max="6" width="8.77734375" style="8" customWidth="1"/>
    <col min="7" max="7" width="9.21875" style="8" customWidth="1"/>
    <col min="8" max="8" width="11.21875" style="40" customWidth="1"/>
    <col min="9" max="9" width="10" style="8" customWidth="1"/>
    <col min="10" max="10" width="8.6640625" style="8"/>
    <col min="11" max="11" width="11.21875" style="8" bestFit="1" customWidth="1"/>
    <col min="12" max="12" width="10.77734375" style="8" customWidth="1"/>
    <col min="13" max="13" width="9.109375" style="8" bestFit="1" customWidth="1"/>
    <col min="14" max="256" width="8.6640625" style="8"/>
    <col min="257" max="257" width="12.44140625" style="8" customWidth="1"/>
    <col min="258" max="258" width="4.33203125" style="8" customWidth="1"/>
    <col min="259" max="260" width="2.21875" style="8" customWidth="1"/>
    <col min="261" max="261" width="4.88671875" style="8" customWidth="1"/>
    <col min="262" max="262" width="29.5546875" style="8" customWidth="1"/>
    <col min="263" max="263" width="2.21875" style="8" customWidth="1"/>
    <col min="264" max="265" width="10" style="8" customWidth="1"/>
    <col min="266" max="512" width="8.6640625" style="8"/>
    <col min="513" max="513" width="12.44140625" style="8" customWidth="1"/>
    <col min="514" max="514" width="4.33203125" style="8" customWidth="1"/>
    <col min="515" max="516" width="2.21875" style="8" customWidth="1"/>
    <col min="517" max="517" width="4.88671875" style="8" customWidth="1"/>
    <col min="518" max="518" width="29.5546875" style="8" customWidth="1"/>
    <col min="519" max="519" width="2.21875" style="8" customWidth="1"/>
    <col min="520" max="521" width="10" style="8" customWidth="1"/>
    <col min="522" max="768" width="8.6640625" style="8"/>
    <col min="769" max="769" width="12.44140625" style="8" customWidth="1"/>
    <col min="770" max="770" width="4.33203125" style="8" customWidth="1"/>
    <col min="771" max="772" width="2.21875" style="8" customWidth="1"/>
    <col min="773" max="773" width="4.88671875" style="8" customWidth="1"/>
    <col min="774" max="774" width="29.5546875" style="8" customWidth="1"/>
    <col min="775" max="775" width="2.21875" style="8" customWidth="1"/>
    <col min="776" max="777" width="10" style="8" customWidth="1"/>
    <col min="778" max="1024" width="8.6640625" style="8"/>
    <col min="1025" max="1025" width="12.44140625" style="8" customWidth="1"/>
    <col min="1026" max="1026" width="4.33203125" style="8" customWidth="1"/>
    <col min="1027" max="1028" width="2.21875" style="8" customWidth="1"/>
    <col min="1029" max="1029" width="4.88671875" style="8" customWidth="1"/>
    <col min="1030" max="1030" width="29.5546875" style="8" customWidth="1"/>
    <col min="1031" max="1031" width="2.21875" style="8" customWidth="1"/>
    <col min="1032" max="1033" width="10" style="8" customWidth="1"/>
    <col min="1034" max="1280" width="8.6640625" style="8"/>
    <col min="1281" max="1281" width="12.44140625" style="8" customWidth="1"/>
    <col min="1282" max="1282" width="4.33203125" style="8" customWidth="1"/>
    <col min="1283" max="1284" width="2.21875" style="8" customWidth="1"/>
    <col min="1285" max="1285" width="4.88671875" style="8" customWidth="1"/>
    <col min="1286" max="1286" width="29.5546875" style="8" customWidth="1"/>
    <col min="1287" max="1287" width="2.21875" style="8" customWidth="1"/>
    <col min="1288" max="1289" width="10" style="8" customWidth="1"/>
    <col min="1290" max="1536" width="8.6640625" style="8"/>
    <col min="1537" max="1537" width="12.44140625" style="8" customWidth="1"/>
    <col min="1538" max="1538" width="4.33203125" style="8" customWidth="1"/>
    <col min="1539" max="1540" width="2.21875" style="8" customWidth="1"/>
    <col min="1541" max="1541" width="4.88671875" style="8" customWidth="1"/>
    <col min="1542" max="1542" width="29.5546875" style="8" customWidth="1"/>
    <col min="1543" max="1543" width="2.21875" style="8" customWidth="1"/>
    <col min="1544" max="1545" width="10" style="8" customWidth="1"/>
    <col min="1546" max="1792" width="8.6640625" style="8"/>
    <col min="1793" max="1793" width="12.44140625" style="8" customWidth="1"/>
    <col min="1794" max="1794" width="4.33203125" style="8" customWidth="1"/>
    <col min="1795" max="1796" width="2.21875" style="8" customWidth="1"/>
    <col min="1797" max="1797" width="4.88671875" style="8" customWidth="1"/>
    <col min="1798" max="1798" width="29.5546875" style="8" customWidth="1"/>
    <col min="1799" max="1799" width="2.21875" style="8" customWidth="1"/>
    <col min="1800" max="1801" width="10" style="8" customWidth="1"/>
    <col min="1802" max="2048" width="8.6640625" style="8"/>
    <col min="2049" max="2049" width="12.44140625" style="8" customWidth="1"/>
    <col min="2050" max="2050" width="4.33203125" style="8" customWidth="1"/>
    <col min="2051" max="2052" width="2.21875" style="8" customWidth="1"/>
    <col min="2053" max="2053" width="4.88671875" style="8" customWidth="1"/>
    <col min="2054" max="2054" width="29.5546875" style="8" customWidth="1"/>
    <col min="2055" max="2055" width="2.21875" style="8" customWidth="1"/>
    <col min="2056" max="2057" width="10" style="8" customWidth="1"/>
    <col min="2058" max="2304" width="8.6640625" style="8"/>
    <col min="2305" max="2305" width="12.44140625" style="8" customWidth="1"/>
    <col min="2306" max="2306" width="4.33203125" style="8" customWidth="1"/>
    <col min="2307" max="2308" width="2.21875" style="8" customWidth="1"/>
    <col min="2309" max="2309" width="4.88671875" style="8" customWidth="1"/>
    <col min="2310" max="2310" width="29.5546875" style="8" customWidth="1"/>
    <col min="2311" max="2311" width="2.21875" style="8" customWidth="1"/>
    <col min="2312" max="2313" width="10" style="8" customWidth="1"/>
    <col min="2314" max="2560" width="8.6640625" style="8"/>
    <col min="2561" max="2561" width="12.44140625" style="8" customWidth="1"/>
    <col min="2562" max="2562" width="4.33203125" style="8" customWidth="1"/>
    <col min="2563" max="2564" width="2.21875" style="8" customWidth="1"/>
    <col min="2565" max="2565" width="4.88671875" style="8" customWidth="1"/>
    <col min="2566" max="2566" width="29.5546875" style="8" customWidth="1"/>
    <col min="2567" max="2567" width="2.21875" style="8" customWidth="1"/>
    <col min="2568" max="2569" width="10" style="8" customWidth="1"/>
    <col min="2570" max="2816" width="8.6640625" style="8"/>
    <col min="2817" max="2817" width="12.44140625" style="8" customWidth="1"/>
    <col min="2818" max="2818" width="4.33203125" style="8" customWidth="1"/>
    <col min="2819" max="2820" width="2.21875" style="8" customWidth="1"/>
    <col min="2821" max="2821" width="4.88671875" style="8" customWidth="1"/>
    <col min="2822" max="2822" width="29.5546875" style="8" customWidth="1"/>
    <col min="2823" max="2823" width="2.21875" style="8" customWidth="1"/>
    <col min="2824" max="2825" width="10" style="8" customWidth="1"/>
    <col min="2826" max="3072" width="8.6640625" style="8"/>
    <col min="3073" max="3073" width="12.44140625" style="8" customWidth="1"/>
    <col min="3074" max="3074" width="4.33203125" style="8" customWidth="1"/>
    <col min="3075" max="3076" width="2.21875" style="8" customWidth="1"/>
    <col min="3077" max="3077" width="4.88671875" style="8" customWidth="1"/>
    <col min="3078" max="3078" width="29.5546875" style="8" customWidth="1"/>
    <col min="3079" max="3079" width="2.21875" style="8" customWidth="1"/>
    <col min="3080" max="3081" width="10" style="8" customWidth="1"/>
    <col min="3082" max="3328" width="8.6640625" style="8"/>
    <col min="3329" max="3329" width="12.44140625" style="8" customWidth="1"/>
    <col min="3330" max="3330" width="4.33203125" style="8" customWidth="1"/>
    <col min="3331" max="3332" width="2.21875" style="8" customWidth="1"/>
    <col min="3333" max="3333" width="4.88671875" style="8" customWidth="1"/>
    <col min="3334" max="3334" width="29.5546875" style="8" customWidth="1"/>
    <col min="3335" max="3335" width="2.21875" style="8" customWidth="1"/>
    <col min="3336" max="3337" width="10" style="8" customWidth="1"/>
    <col min="3338" max="3584" width="8.6640625" style="8"/>
    <col min="3585" max="3585" width="12.44140625" style="8" customWidth="1"/>
    <col min="3586" max="3586" width="4.33203125" style="8" customWidth="1"/>
    <col min="3587" max="3588" width="2.21875" style="8" customWidth="1"/>
    <col min="3589" max="3589" width="4.88671875" style="8" customWidth="1"/>
    <col min="3590" max="3590" width="29.5546875" style="8" customWidth="1"/>
    <col min="3591" max="3591" width="2.21875" style="8" customWidth="1"/>
    <col min="3592" max="3593" width="10" style="8" customWidth="1"/>
    <col min="3594" max="3840" width="8.6640625" style="8"/>
    <col min="3841" max="3841" width="12.44140625" style="8" customWidth="1"/>
    <col min="3842" max="3842" width="4.33203125" style="8" customWidth="1"/>
    <col min="3843" max="3844" width="2.21875" style="8" customWidth="1"/>
    <col min="3845" max="3845" width="4.88671875" style="8" customWidth="1"/>
    <col min="3846" max="3846" width="29.5546875" style="8" customWidth="1"/>
    <col min="3847" max="3847" width="2.21875" style="8" customWidth="1"/>
    <col min="3848" max="3849" width="10" style="8" customWidth="1"/>
    <col min="3850" max="4096" width="8.6640625" style="8"/>
    <col min="4097" max="4097" width="12.44140625" style="8" customWidth="1"/>
    <col min="4098" max="4098" width="4.33203125" style="8" customWidth="1"/>
    <col min="4099" max="4100" width="2.21875" style="8" customWidth="1"/>
    <col min="4101" max="4101" width="4.88671875" style="8" customWidth="1"/>
    <col min="4102" max="4102" width="29.5546875" style="8" customWidth="1"/>
    <col min="4103" max="4103" width="2.21875" style="8" customWidth="1"/>
    <col min="4104" max="4105" width="10" style="8" customWidth="1"/>
    <col min="4106" max="4352" width="8.6640625" style="8"/>
    <col min="4353" max="4353" width="12.44140625" style="8" customWidth="1"/>
    <col min="4354" max="4354" width="4.33203125" style="8" customWidth="1"/>
    <col min="4355" max="4356" width="2.21875" style="8" customWidth="1"/>
    <col min="4357" max="4357" width="4.88671875" style="8" customWidth="1"/>
    <col min="4358" max="4358" width="29.5546875" style="8" customWidth="1"/>
    <col min="4359" max="4359" width="2.21875" style="8" customWidth="1"/>
    <col min="4360" max="4361" width="10" style="8" customWidth="1"/>
    <col min="4362" max="4608" width="8.6640625" style="8"/>
    <col min="4609" max="4609" width="12.44140625" style="8" customWidth="1"/>
    <col min="4610" max="4610" width="4.33203125" style="8" customWidth="1"/>
    <col min="4611" max="4612" width="2.21875" style="8" customWidth="1"/>
    <col min="4613" max="4613" width="4.88671875" style="8" customWidth="1"/>
    <col min="4614" max="4614" width="29.5546875" style="8" customWidth="1"/>
    <col min="4615" max="4615" width="2.21875" style="8" customWidth="1"/>
    <col min="4616" max="4617" width="10" style="8" customWidth="1"/>
    <col min="4618" max="4864" width="8.6640625" style="8"/>
    <col min="4865" max="4865" width="12.44140625" style="8" customWidth="1"/>
    <col min="4866" max="4866" width="4.33203125" style="8" customWidth="1"/>
    <col min="4867" max="4868" width="2.21875" style="8" customWidth="1"/>
    <col min="4869" max="4869" width="4.88671875" style="8" customWidth="1"/>
    <col min="4870" max="4870" width="29.5546875" style="8" customWidth="1"/>
    <col min="4871" max="4871" width="2.21875" style="8" customWidth="1"/>
    <col min="4872" max="4873" width="10" style="8" customWidth="1"/>
    <col min="4874" max="5120" width="8.6640625" style="8"/>
    <col min="5121" max="5121" width="12.44140625" style="8" customWidth="1"/>
    <col min="5122" max="5122" width="4.33203125" style="8" customWidth="1"/>
    <col min="5123" max="5124" width="2.21875" style="8" customWidth="1"/>
    <col min="5125" max="5125" width="4.88671875" style="8" customWidth="1"/>
    <col min="5126" max="5126" width="29.5546875" style="8" customWidth="1"/>
    <col min="5127" max="5127" width="2.21875" style="8" customWidth="1"/>
    <col min="5128" max="5129" width="10" style="8" customWidth="1"/>
    <col min="5130" max="5376" width="8.6640625" style="8"/>
    <col min="5377" max="5377" width="12.44140625" style="8" customWidth="1"/>
    <col min="5378" max="5378" width="4.33203125" style="8" customWidth="1"/>
    <col min="5379" max="5380" width="2.21875" style="8" customWidth="1"/>
    <col min="5381" max="5381" width="4.88671875" style="8" customWidth="1"/>
    <col min="5382" max="5382" width="29.5546875" style="8" customWidth="1"/>
    <col min="5383" max="5383" width="2.21875" style="8" customWidth="1"/>
    <col min="5384" max="5385" width="10" style="8" customWidth="1"/>
    <col min="5386" max="5632" width="8.6640625" style="8"/>
    <col min="5633" max="5633" width="12.44140625" style="8" customWidth="1"/>
    <col min="5634" max="5634" width="4.33203125" style="8" customWidth="1"/>
    <col min="5635" max="5636" width="2.21875" style="8" customWidth="1"/>
    <col min="5637" max="5637" width="4.88671875" style="8" customWidth="1"/>
    <col min="5638" max="5638" width="29.5546875" style="8" customWidth="1"/>
    <col min="5639" max="5639" width="2.21875" style="8" customWidth="1"/>
    <col min="5640" max="5641" width="10" style="8" customWidth="1"/>
    <col min="5642" max="5888" width="8.6640625" style="8"/>
    <col min="5889" max="5889" width="12.44140625" style="8" customWidth="1"/>
    <col min="5890" max="5890" width="4.33203125" style="8" customWidth="1"/>
    <col min="5891" max="5892" width="2.21875" style="8" customWidth="1"/>
    <col min="5893" max="5893" width="4.88671875" style="8" customWidth="1"/>
    <col min="5894" max="5894" width="29.5546875" style="8" customWidth="1"/>
    <col min="5895" max="5895" width="2.21875" style="8" customWidth="1"/>
    <col min="5896" max="5897" width="10" style="8" customWidth="1"/>
    <col min="5898" max="6144" width="8.6640625" style="8"/>
    <col min="6145" max="6145" width="12.44140625" style="8" customWidth="1"/>
    <col min="6146" max="6146" width="4.33203125" style="8" customWidth="1"/>
    <col min="6147" max="6148" width="2.21875" style="8" customWidth="1"/>
    <col min="6149" max="6149" width="4.88671875" style="8" customWidth="1"/>
    <col min="6150" max="6150" width="29.5546875" style="8" customWidth="1"/>
    <col min="6151" max="6151" width="2.21875" style="8" customWidth="1"/>
    <col min="6152" max="6153" width="10" style="8" customWidth="1"/>
    <col min="6154" max="6400" width="8.6640625" style="8"/>
    <col min="6401" max="6401" width="12.44140625" style="8" customWidth="1"/>
    <col min="6402" max="6402" width="4.33203125" style="8" customWidth="1"/>
    <col min="6403" max="6404" width="2.21875" style="8" customWidth="1"/>
    <col min="6405" max="6405" width="4.88671875" style="8" customWidth="1"/>
    <col min="6406" max="6406" width="29.5546875" style="8" customWidth="1"/>
    <col min="6407" max="6407" width="2.21875" style="8" customWidth="1"/>
    <col min="6408" max="6409" width="10" style="8" customWidth="1"/>
    <col min="6410" max="6656" width="8.6640625" style="8"/>
    <col min="6657" max="6657" width="12.44140625" style="8" customWidth="1"/>
    <col min="6658" max="6658" width="4.33203125" style="8" customWidth="1"/>
    <col min="6659" max="6660" width="2.21875" style="8" customWidth="1"/>
    <col min="6661" max="6661" width="4.88671875" style="8" customWidth="1"/>
    <col min="6662" max="6662" width="29.5546875" style="8" customWidth="1"/>
    <col min="6663" max="6663" width="2.21875" style="8" customWidth="1"/>
    <col min="6664" max="6665" width="10" style="8" customWidth="1"/>
    <col min="6666" max="6912" width="8.6640625" style="8"/>
    <col min="6913" max="6913" width="12.44140625" style="8" customWidth="1"/>
    <col min="6914" max="6914" width="4.33203125" style="8" customWidth="1"/>
    <col min="6915" max="6916" width="2.21875" style="8" customWidth="1"/>
    <col min="6917" max="6917" width="4.88671875" style="8" customWidth="1"/>
    <col min="6918" max="6918" width="29.5546875" style="8" customWidth="1"/>
    <col min="6919" max="6919" width="2.21875" style="8" customWidth="1"/>
    <col min="6920" max="6921" width="10" style="8" customWidth="1"/>
    <col min="6922" max="7168" width="8.6640625" style="8"/>
    <col min="7169" max="7169" width="12.44140625" style="8" customWidth="1"/>
    <col min="7170" max="7170" width="4.33203125" style="8" customWidth="1"/>
    <col min="7171" max="7172" width="2.21875" style="8" customWidth="1"/>
    <col min="7173" max="7173" width="4.88671875" style="8" customWidth="1"/>
    <col min="7174" max="7174" width="29.5546875" style="8" customWidth="1"/>
    <col min="7175" max="7175" width="2.21875" style="8" customWidth="1"/>
    <col min="7176" max="7177" width="10" style="8" customWidth="1"/>
    <col min="7178" max="7424" width="8.6640625" style="8"/>
    <col min="7425" max="7425" width="12.44140625" style="8" customWidth="1"/>
    <col min="7426" max="7426" width="4.33203125" style="8" customWidth="1"/>
    <col min="7427" max="7428" width="2.21875" style="8" customWidth="1"/>
    <col min="7429" max="7429" width="4.88671875" style="8" customWidth="1"/>
    <col min="7430" max="7430" width="29.5546875" style="8" customWidth="1"/>
    <col min="7431" max="7431" width="2.21875" style="8" customWidth="1"/>
    <col min="7432" max="7433" width="10" style="8" customWidth="1"/>
    <col min="7434" max="7680" width="8.6640625" style="8"/>
    <col min="7681" max="7681" width="12.44140625" style="8" customWidth="1"/>
    <col min="7682" max="7682" width="4.33203125" style="8" customWidth="1"/>
    <col min="7683" max="7684" width="2.21875" style="8" customWidth="1"/>
    <col min="7685" max="7685" width="4.88671875" style="8" customWidth="1"/>
    <col min="7686" max="7686" width="29.5546875" style="8" customWidth="1"/>
    <col min="7687" max="7687" width="2.21875" style="8" customWidth="1"/>
    <col min="7688" max="7689" width="10" style="8" customWidth="1"/>
    <col min="7690" max="7936" width="8.6640625" style="8"/>
    <col min="7937" max="7937" width="12.44140625" style="8" customWidth="1"/>
    <col min="7938" max="7938" width="4.33203125" style="8" customWidth="1"/>
    <col min="7939" max="7940" width="2.21875" style="8" customWidth="1"/>
    <col min="7941" max="7941" width="4.88671875" style="8" customWidth="1"/>
    <col min="7942" max="7942" width="29.5546875" style="8" customWidth="1"/>
    <col min="7943" max="7943" width="2.21875" style="8" customWidth="1"/>
    <col min="7944" max="7945" width="10" style="8" customWidth="1"/>
    <col min="7946" max="8192" width="8.6640625" style="8"/>
    <col min="8193" max="8193" width="12.44140625" style="8" customWidth="1"/>
    <col min="8194" max="8194" width="4.33203125" style="8" customWidth="1"/>
    <col min="8195" max="8196" width="2.21875" style="8" customWidth="1"/>
    <col min="8197" max="8197" width="4.88671875" style="8" customWidth="1"/>
    <col min="8198" max="8198" width="29.5546875" style="8" customWidth="1"/>
    <col min="8199" max="8199" width="2.21875" style="8" customWidth="1"/>
    <col min="8200" max="8201" width="10" style="8" customWidth="1"/>
    <col min="8202" max="8448" width="8.6640625" style="8"/>
    <col min="8449" max="8449" width="12.44140625" style="8" customWidth="1"/>
    <col min="8450" max="8450" width="4.33203125" style="8" customWidth="1"/>
    <col min="8451" max="8452" width="2.21875" style="8" customWidth="1"/>
    <col min="8453" max="8453" width="4.88671875" style="8" customWidth="1"/>
    <col min="8454" max="8454" width="29.5546875" style="8" customWidth="1"/>
    <col min="8455" max="8455" width="2.21875" style="8" customWidth="1"/>
    <col min="8456" max="8457" width="10" style="8" customWidth="1"/>
    <col min="8458" max="8704" width="8.6640625" style="8"/>
    <col min="8705" max="8705" width="12.44140625" style="8" customWidth="1"/>
    <col min="8706" max="8706" width="4.33203125" style="8" customWidth="1"/>
    <col min="8707" max="8708" width="2.21875" style="8" customWidth="1"/>
    <col min="8709" max="8709" width="4.88671875" style="8" customWidth="1"/>
    <col min="8710" max="8710" width="29.5546875" style="8" customWidth="1"/>
    <col min="8711" max="8711" width="2.21875" style="8" customWidth="1"/>
    <col min="8712" max="8713" width="10" style="8" customWidth="1"/>
    <col min="8714" max="8960" width="8.6640625" style="8"/>
    <col min="8961" max="8961" width="12.44140625" style="8" customWidth="1"/>
    <col min="8962" max="8962" width="4.33203125" style="8" customWidth="1"/>
    <col min="8963" max="8964" width="2.21875" style="8" customWidth="1"/>
    <col min="8965" max="8965" width="4.88671875" style="8" customWidth="1"/>
    <col min="8966" max="8966" width="29.5546875" style="8" customWidth="1"/>
    <col min="8967" max="8967" width="2.21875" style="8" customWidth="1"/>
    <col min="8968" max="8969" width="10" style="8" customWidth="1"/>
    <col min="8970" max="9216" width="8.6640625" style="8"/>
    <col min="9217" max="9217" width="12.44140625" style="8" customWidth="1"/>
    <col min="9218" max="9218" width="4.33203125" style="8" customWidth="1"/>
    <col min="9219" max="9220" width="2.21875" style="8" customWidth="1"/>
    <col min="9221" max="9221" width="4.88671875" style="8" customWidth="1"/>
    <col min="9222" max="9222" width="29.5546875" style="8" customWidth="1"/>
    <col min="9223" max="9223" width="2.21875" style="8" customWidth="1"/>
    <col min="9224" max="9225" width="10" style="8" customWidth="1"/>
    <col min="9226" max="9472" width="8.6640625" style="8"/>
    <col min="9473" max="9473" width="12.44140625" style="8" customWidth="1"/>
    <col min="9474" max="9474" width="4.33203125" style="8" customWidth="1"/>
    <col min="9475" max="9476" width="2.21875" style="8" customWidth="1"/>
    <col min="9477" max="9477" width="4.88671875" style="8" customWidth="1"/>
    <col min="9478" max="9478" width="29.5546875" style="8" customWidth="1"/>
    <col min="9479" max="9479" width="2.21875" style="8" customWidth="1"/>
    <col min="9480" max="9481" width="10" style="8" customWidth="1"/>
    <col min="9482" max="9728" width="8.6640625" style="8"/>
    <col min="9729" max="9729" width="12.44140625" style="8" customWidth="1"/>
    <col min="9730" max="9730" width="4.33203125" style="8" customWidth="1"/>
    <col min="9731" max="9732" width="2.21875" style="8" customWidth="1"/>
    <col min="9733" max="9733" width="4.88671875" style="8" customWidth="1"/>
    <col min="9734" max="9734" width="29.5546875" style="8" customWidth="1"/>
    <col min="9735" max="9735" width="2.21875" style="8" customWidth="1"/>
    <col min="9736" max="9737" width="10" style="8" customWidth="1"/>
    <col min="9738" max="9984" width="8.6640625" style="8"/>
    <col min="9985" max="9985" width="12.44140625" style="8" customWidth="1"/>
    <col min="9986" max="9986" width="4.33203125" style="8" customWidth="1"/>
    <col min="9987" max="9988" width="2.21875" style="8" customWidth="1"/>
    <col min="9989" max="9989" width="4.88671875" style="8" customWidth="1"/>
    <col min="9990" max="9990" width="29.5546875" style="8" customWidth="1"/>
    <col min="9991" max="9991" width="2.21875" style="8" customWidth="1"/>
    <col min="9992" max="9993" width="10" style="8" customWidth="1"/>
    <col min="9994" max="10240" width="8.6640625" style="8"/>
    <col min="10241" max="10241" width="12.44140625" style="8" customWidth="1"/>
    <col min="10242" max="10242" width="4.33203125" style="8" customWidth="1"/>
    <col min="10243" max="10244" width="2.21875" style="8" customWidth="1"/>
    <col min="10245" max="10245" width="4.88671875" style="8" customWidth="1"/>
    <col min="10246" max="10246" width="29.5546875" style="8" customWidth="1"/>
    <col min="10247" max="10247" width="2.21875" style="8" customWidth="1"/>
    <col min="10248" max="10249" width="10" style="8" customWidth="1"/>
    <col min="10250" max="10496" width="8.6640625" style="8"/>
    <col min="10497" max="10497" width="12.44140625" style="8" customWidth="1"/>
    <col min="10498" max="10498" width="4.33203125" style="8" customWidth="1"/>
    <col min="10499" max="10500" width="2.21875" style="8" customWidth="1"/>
    <col min="10501" max="10501" width="4.88671875" style="8" customWidth="1"/>
    <col min="10502" max="10502" width="29.5546875" style="8" customWidth="1"/>
    <col min="10503" max="10503" width="2.21875" style="8" customWidth="1"/>
    <col min="10504" max="10505" width="10" style="8" customWidth="1"/>
    <col min="10506" max="10752" width="8.6640625" style="8"/>
    <col min="10753" max="10753" width="12.44140625" style="8" customWidth="1"/>
    <col min="10754" max="10754" width="4.33203125" style="8" customWidth="1"/>
    <col min="10755" max="10756" width="2.21875" style="8" customWidth="1"/>
    <col min="10757" max="10757" width="4.88671875" style="8" customWidth="1"/>
    <col min="10758" max="10758" width="29.5546875" style="8" customWidth="1"/>
    <col min="10759" max="10759" width="2.21875" style="8" customWidth="1"/>
    <col min="10760" max="10761" width="10" style="8" customWidth="1"/>
    <col min="10762" max="11008" width="8.6640625" style="8"/>
    <col min="11009" max="11009" width="12.44140625" style="8" customWidth="1"/>
    <col min="11010" max="11010" width="4.33203125" style="8" customWidth="1"/>
    <col min="11011" max="11012" width="2.21875" style="8" customWidth="1"/>
    <col min="11013" max="11013" width="4.88671875" style="8" customWidth="1"/>
    <col min="11014" max="11014" width="29.5546875" style="8" customWidth="1"/>
    <col min="11015" max="11015" width="2.21875" style="8" customWidth="1"/>
    <col min="11016" max="11017" width="10" style="8" customWidth="1"/>
    <col min="11018" max="11264" width="8.6640625" style="8"/>
    <col min="11265" max="11265" width="12.44140625" style="8" customWidth="1"/>
    <col min="11266" max="11266" width="4.33203125" style="8" customWidth="1"/>
    <col min="11267" max="11268" width="2.21875" style="8" customWidth="1"/>
    <col min="11269" max="11269" width="4.88671875" style="8" customWidth="1"/>
    <col min="11270" max="11270" width="29.5546875" style="8" customWidth="1"/>
    <col min="11271" max="11271" width="2.21875" style="8" customWidth="1"/>
    <col min="11272" max="11273" width="10" style="8" customWidth="1"/>
    <col min="11274" max="11520" width="8.6640625" style="8"/>
    <col min="11521" max="11521" width="12.44140625" style="8" customWidth="1"/>
    <col min="11522" max="11522" width="4.33203125" style="8" customWidth="1"/>
    <col min="11523" max="11524" width="2.21875" style="8" customWidth="1"/>
    <col min="11525" max="11525" width="4.88671875" style="8" customWidth="1"/>
    <col min="11526" max="11526" width="29.5546875" style="8" customWidth="1"/>
    <col min="11527" max="11527" width="2.21875" style="8" customWidth="1"/>
    <col min="11528" max="11529" width="10" style="8" customWidth="1"/>
    <col min="11530" max="11776" width="8.6640625" style="8"/>
    <col min="11777" max="11777" width="12.44140625" style="8" customWidth="1"/>
    <col min="11778" max="11778" width="4.33203125" style="8" customWidth="1"/>
    <col min="11779" max="11780" width="2.21875" style="8" customWidth="1"/>
    <col min="11781" max="11781" width="4.88671875" style="8" customWidth="1"/>
    <col min="11782" max="11782" width="29.5546875" style="8" customWidth="1"/>
    <col min="11783" max="11783" width="2.21875" style="8" customWidth="1"/>
    <col min="11784" max="11785" width="10" style="8" customWidth="1"/>
    <col min="11786" max="12032" width="8.6640625" style="8"/>
    <col min="12033" max="12033" width="12.44140625" style="8" customWidth="1"/>
    <col min="12034" max="12034" width="4.33203125" style="8" customWidth="1"/>
    <col min="12035" max="12036" width="2.21875" style="8" customWidth="1"/>
    <col min="12037" max="12037" width="4.88671875" style="8" customWidth="1"/>
    <col min="12038" max="12038" width="29.5546875" style="8" customWidth="1"/>
    <col min="12039" max="12039" width="2.21875" style="8" customWidth="1"/>
    <col min="12040" max="12041" width="10" style="8" customWidth="1"/>
    <col min="12042" max="12288" width="8.6640625" style="8"/>
    <col min="12289" max="12289" width="12.44140625" style="8" customWidth="1"/>
    <col min="12290" max="12290" width="4.33203125" style="8" customWidth="1"/>
    <col min="12291" max="12292" width="2.21875" style="8" customWidth="1"/>
    <col min="12293" max="12293" width="4.88671875" style="8" customWidth="1"/>
    <col min="12294" max="12294" width="29.5546875" style="8" customWidth="1"/>
    <col min="12295" max="12295" width="2.21875" style="8" customWidth="1"/>
    <col min="12296" max="12297" width="10" style="8" customWidth="1"/>
    <col min="12298" max="12544" width="8.6640625" style="8"/>
    <col min="12545" max="12545" width="12.44140625" style="8" customWidth="1"/>
    <col min="12546" max="12546" width="4.33203125" style="8" customWidth="1"/>
    <col min="12547" max="12548" width="2.21875" style="8" customWidth="1"/>
    <col min="12549" max="12549" width="4.88671875" style="8" customWidth="1"/>
    <col min="12550" max="12550" width="29.5546875" style="8" customWidth="1"/>
    <col min="12551" max="12551" width="2.21875" style="8" customWidth="1"/>
    <col min="12552" max="12553" width="10" style="8" customWidth="1"/>
    <col min="12554" max="12800" width="8.6640625" style="8"/>
    <col min="12801" max="12801" width="12.44140625" style="8" customWidth="1"/>
    <col min="12802" max="12802" width="4.33203125" style="8" customWidth="1"/>
    <col min="12803" max="12804" width="2.21875" style="8" customWidth="1"/>
    <col min="12805" max="12805" width="4.88671875" style="8" customWidth="1"/>
    <col min="12806" max="12806" width="29.5546875" style="8" customWidth="1"/>
    <col min="12807" max="12807" width="2.21875" style="8" customWidth="1"/>
    <col min="12808" max="12809" width="10" style="8" customWidth="1"/>
    <col min="12810" max="13056" width="8.6640625" style="8"/>
    <col min="13057" max="13057" width="12.44140625" style="8" customWidth="1"/>
    <col min="13058" max="13058" width="4.33203125" style="8" customWidth="1"/>
    <col min="13059" max="13060" width="2.21875" style="8" customWidth="1"/>
    <col min="13061" max="13061" width="4.88671875" style="8" customWidth="1"/>
    <col min="13062" max="13062" width="29.5546875" style="8" customWidth="1"/>
    <col min="13063" max="13063" width="2.21875" style="8" customWidth="1"/>
    <col min="13064" max="13065" width="10" style="8" customWidth="1"/>
    <col min="13066" max="13312" width="8.6640625" style="8"/>
    <col min="13313" max="13313" width="12.44140625" style="8" customWidth="1"/>
    <col min="13314" max="13314" width="4.33203125" style="8" customWidth="1"/>
    <col min="13315" max="13316" width="2.21875" style="8" customWidth="1"/>
    <col min="13317" max="13317" width="4.88671875" style="8" customWidth="1"/>
    <col min="13318" max="13318" width="29.5546875" style="8" customWidth="1"/>
    <col min="13319" max="13319" width="2.21875" style="8" customWidth="1"/>
    <col min="13320" max="13321" width="10" style="8" customWidth="1"/>
    <col min="13322" max="13568" width="8.6640625" style="8"/>
    <col min="13569" max="13569" width="12.44140625" style="8" customWidth="1"/>
    <col min="13570" max="13570" width="4.33203125" style="8" customWidth="1"/>
    <col min="13571" max="13572" width="2.21875" style="8" customWidth="1"/>
    <col min="13573" max="13573" width="4.88671875" style="8" customWidth="1"/>
    <col min="13574" max="13574" width="29.5546875" style="8" customWidth="1"/>
    <col min="13575" max="13575" width="2.21875" style="8" customWidth="1"/>
    <col min="13576" max="13577" width="10" style="8" customWidth="1"/>
    <col min="13578" max="13824" width="8.6640625" style="8"/>
    <col min="13825" max="13825" width="12.44140625" style="8" customWidth="1"/>
    <col min="13826" max="13826" width="4.33203125" style="8" customWidth="1"/>
    <col min="13827" max="13828" width="2.21875" style="8" customWidth="1"/>
    <col min="13829" max="13829" width="4.88671875" style="8" customWidth="1"/>
    <col min="13830" max="13830" width="29.5546875" style="8" customWidth="1"/>
    <col min="13831" max="13831" width="2.21875" style="8" customWidth="1"/>
    <col min="13832" max="13833" width="10" style="8" customWidth="1"/>
    <col min="13834" max="14080" width="8.6640625" style="8"/>
    <col min="14081" max="14081" width="12.44140625" style="8" customWidth="1"/>
    <col min="14082" max="14082" width="4.33203125" style="8" customWidth="1"/>
    <col min="14083" max="14084" width="2.21875" style="8" customWidth="1"/>
    <col min="14085" max="14085" width="4.88671875" style="8" customWidth="1"/>
    <col min="14086" max="14086" width="29.5546875" style="8" customWidth="1"/>
    <col min="14087" max="14087" width="2.21875" style="8" customWidth="1"/>
    <col min="14088" max="14089" width="10" style="8" customWidth="1"/>
    <col min="14090" max="14336" width="8.6640625" style="8"/>
    <col min="14337" max="14337" width="12.44140625" style="8" customWidth="1"/>
    <col min="14338" max="14338" width="4.33203125" style="8" customWidth="1"/>
    <col min="14339" max="14340" width="2.21875" style="8" customWidth="1"/>
    <col min="14341" max="14341" width="4.88671875" style="8" customWidth="1"/>
    <col min="14342" max="14342" width="29.5546875" style="8" customWidth="1"/>
    <col min="14343" max="14343" width="2.21875" style="8" customWidth="1"/>
    <col min="14344" max="14345" width="10" style="8" customWidth="1"/>
    <col min="14346" max="14592" width="8.6640625" style="8"/>
    <col min="14593" max="14593" width="12.44140625" style="8" customWidth="1"/>
    <col min="14594" max="14594" width="4.33203125" style="8" customWidth="1"/>
    <col min="14595" max="14596" width="2.21875" style="8" customWidth="1"/>
    <col min="14597" max="14597" width="4.88671875" style="8" customWidth="1"/>
    <col min="14598" max="14598" width="29.5546875" style="8" customWidth="1"/>
    <col min="14599" max="14599" width="2.21875" style="8" customWidth="1"/>
    <col min="14600" max="14601" width="10" style="8" customWidth="1"/>
    <col min="14602" max="14848" width="8.6640625" style="8"/>
    <col min="14849" max="14849" width="12.44140625" style="8" customWidth="1"/>
    <col min="14850" max="14850" width="4.33203125" style="8" customWidth="1"/>
    <col min="14851" max="14852" width="2.21875" style="8" customWidth="1"/>
    <col min="14853" max="14853" width="4.88671875" style="8" customWidth="1"/>
    <col min="14854" max="14854" width="29.5546875" style="8" customWidth="1"/>
    <col min="14855" max="14855" width="2.21875" style="8" customWidth="1"/>
    <col min="14856" max="14857" width="10" style="8" customWidth="1"/>
    <col min="14858" max="15104" width="8.6640625" style="8"/>
    <col min="15105" max="15105" width="12.44140625" style="8" customWidth="1"/>
    <col min="15106" max="15106" width="4.33203125" style="8" customWidth="1"/>
    <col min="15107" max="15108" width="2.21875" style="8" customWidth="1"/>
    <col min="15109" max="15109" width="4.88671875" style="8" customWidth="1"/>
    <col min="15110" max="15110" width="29.5546875" style="8" customWidth="1"/>
    <col min="15111" max="15111" width="2.21875" style="8" customWidth="1"/>
    <col min="15112" max="15113" width="10" style="8" customWidth="1"/>
    <col min="15114" max="15360" width="8.6640625" style="8"/>
    <col min="15361" max="15361" width="12.44140625" style="8" customWidth="1"/>
    <col min="15362" max="15362" width="4.33203125" style="8" customWidth="1"/>
    <col min="15363" max="15364" width="2.21875" style="8" customWidth="1"/>
    <col min="15365" max="15365" width="4.88671875" style="8" customWidth="1"/>
    <col min="15366" max="15366" width="29.5546875" style="8" customWidth="1"/>
    <col min="15367" max="15367" width="2.21875" style="8" customWidth="1"/>
    <col min="15368" max="15369" width="10" style="8" customWidth="1"/>
    <col min="15370" max="15616" width="8.6640625" style="8"/>
    <col min="15617" max="15617" width="12.44140625" style="8" customWidth="1"/>
    <col min="15618" max="15618" width="4.33203125" style="8" customWidth="1"/>
    <col min="15619" max="15620" width="2.21875" style="8" customWidth="1"/>
    <col min="15621" max="15621" width="4.88671875" style="8" customWidth="1"/>
    <col min="15622" max="15622" width="29.5546875" style="8" customWidth="1"/>
    <col min="15623" max="15623" width="2.21875" style="8" customWidth="1"/>
    <col min="15624" max="15625" width="10" style="8" customWidth="1"/>
    <col min="15626" max="15872" width="8.6640625" style="8"/>
    <col min="15873" max="15873" width="12.44140625" style="8" customWidth="1"/>
    <col min="15874" max="15874" width="4.33203125" style="8" customWidth="1"/>
    <col min="15875" max="15876" width="2.21875" style="8" customWidth="1"/>
    <col min="15877" max="15877" width="4.88671875" style="8" customWidth="1"/>
    <col min="15878" max="15878" width="29.5546875" style="8" customWidth="1"/>
    <col min="15879" max="15879" width="2.21875" style="8" customWidth="1"/>
    <col min="15880" max="15881" width="10" style="8" customWidth="1"/>
    <col min="15882" max="16128" width="8.6640625" style="8"/>
    <col min="16129" max="16129" width="12.44140625" style="8" customWidth="1"/>
    <col min="16130" max="16130" width="4.33203125" style="8" customWidth="1"/>
    <col min="16131" max="16132" width="2.21875" style="8" customWidth="1"/>
    <col min="16133" max="16133" width="4.88671875" style="8" customWidth="1"/>
    <col min="16134" max="16134" width="29.5546875" style="8" customWidth="1"/>
    <col min="16135" max="16135" width="2.21875" style="8" customWidth="1"/>
    <col min="16136" max="16137" width="10" style="8" customWidth="1"/>
    <col min="16138" max="16384" width="8.6640625" style="8"/>
  </cols>
  <sheetData>
    <row r="1" spans="1:17" ht="14.25" customHeight="1">
      <c r="A1" s="52" t="s">
        <v>36</v>
      </c>
      <c r="B1" s="52"/>
      <c r="C1" s="52"/>
      <c r="D1" s="52"/>
      <c r="E1" s="52"/>
      <c r="F1" s="52"/>
      <c r="G1" s="52"/>
      <c r="H1" s="52"/>
      <c r="K1" s="53"/>
      <c r="L1" s="53"/>
      <c r="M1" s="53"/>
      <c r="N1" s="53"/>
      <c r="O1" s="53"/>
      <c r="P1" s="53"/>
      <c r="Q1" s="53"/>
    </row>
    <row r="2" spans="1:17">
      <c r="A2" s="52" t="s">
        <v>37</v>
      </c>
      <c r="B2" s="52"/>
      <c r="C2" s="52"/>
      <c r="D2" s="52"/>
      <c r="E2" s="52"/>
      <c r="F2" s="52"/>
      <c r="G2" s="52"/>
      <c r="H2" s="52"/>
    </row>
    <row r="3" spans="1:17">
      <c r="A3" s="54" t="s">
        <v>38</v>
      </c>
      <c r="B3" s="54"/>
      <c r="C3" s="54"/>
      <c r="D3" s="54"/>
      <c r="E3" s="54"/>
      <c r="F3" s="54"/>
      <c r="G3" s="54"/>
      <c r="H3" s="54"/>
    </row>
    <row r="4" spans="1:17">
      <c r="F4" s="9"/>
      <c r="H4" s="10" t="s">
        <v>39</v>
      </c>
    </row>
    <row r="5" spans="1:17">
      <c r="A5" s="11"/>
      <c r="B5" s="11"/>
      <c r="C5" s="11"/>
      <c r="D5" s="11"/>
      <c r="E5" s="11"/>
      <c r="F5" s="11"/>
      <c r="G5" s="11"/>
      <c r="H5" s="11"/>
    </row>
    <row r="6" spans="1:17" ht="60.75" customHeight="1">
      <c r="B6" s="12" t="s">
        <v>40</v>
      </c>
      <c r="C6" s="12" t="s">
        <v>41</v>
      </c>
      <c r="D6" s="12" t="s">
        <v>42</v>
      </c>
      <c r="E6" s="13" t="s">
        <v>43</v>
      </c>
      <c r="F6" s="13" t="s">
        <v>44</v>
      </c>
      <c r="G6" s="13" t="s">
        <v>45</v>
      </c>
      <c r="H6" s="13" t="s">
        <v>46</v>
      </c>
    </row>
    <row r="7" spans="1:17" ht="15" customHeight="1">
      <c r="B7" s="14"/>
      <c r="C7" s="15" t="s">
        <v>47</v>
      </c>
      <c r="D7" s="16" t="s">
        <v>48</v>
      </c>
      <c r="E7" s="16" t="s">
        <v>49</v>
      </c>
      <c r="F7" s="16" t="s">
        <v>50</v>
      </c>
      <c r="G7" s="16" t="s">
        <v>51</v>
      </c>
      <c r="H7" s="16" t="s">
        <v>52</v>
      </c>
    </row>
    <row r="8" spans="1:17">
      <c r="B8" s="17">
        <v>1</v>
      </c>
      <c r="C8" s="18" t="s">
        <v>53</v>
      </c>
      <c r="D8" s="8" t="s">
        <v>53</v>
      </c>
      <c r="E8" s="19">
        <f>Prepaid!R25</f>
        <v>71795.66</v>
      </c>
      <c r="F8" s="20" t="s">
        <v>54</v>
      </c>
      <c r="G8" s="21">
        <v>0.96104528227842878</v>
      </c>
      <c r="H8" s="22">
        <f t="shared" ref="H8:H30" si="0">G8*E8</f>
        <v>68998.880331066102</v>
      </c>
      <c r="M8" s="18"/>
    </row>
    <row r="9" spans="1:17" ht="15" customHeight="1">
      <c r="B9" s="17">
        <v>2</v>
      </c>
      <c r="C9" s="18" t="s">
        <v>55</v>
      </c>
      <c r="D9" s="8" t="s">
        <v>56</v>
      </c>
      <c r="E9" s="42">
        <f>Prepaid!R26+Prepaid!R27</f>
        <v>153016.0230769231</v>
      </c>
      <c r="F9" s="20" t="s">
        <v>54</v>
      </c>
      <c r="G9" s="21">
        <v>0.96104528227842878</v>
      </c>
      <c r="H9" s="24">
        <f t="shared" si="0"/>
        <v>147055.32709108412</v>
      </c>
      <c r="M9" s="18"/>
    </row>
    <row r="10" spans="1:17" ht="15" customHeight="1">
      <c r="B10" s="17">
        <v>3</v>
      </c>
      <c r="C10" s="18" t="s">
        <v>57</v>
      </c>
      <c r="D10" s="8" t="s">
        <v>58</v>
      </c>
      <c r="E10" s="42">
        <f>Prepaid!R3</f>
        <v>6213.7831410256422</v>
      </c>
      <c r="F10" s="20" t="s">
        <v>59</v>
      </c>
      <c r="G10" s="21">
        <v>9.1201779797052435E-2</v>
      </c>
      <c r="H10" s="24">
        <f t="shared" si="0"/>
        <v>566.70808173445744</v>
      </c>
      <c r="M10" s="18"/>
    </row>
    <row r="11" spans="1:17" ht="15" customHeight="1">
      <c r="B11" s="17">
        <v>4</v>
      </c>
      <c r="C11" s="18" t="s">
        <v>60</v>
      </c>
      <c r="D11" s="8" t="s">
        <v>61</v>
      </c>
      <c r="E11" s="42">
        <f>Prepaid!R8</f>
        <v>4374.6164743589743</v>
      </c>
      <c r="F11" s="20" t="s">
        <v>59</v>
      </c>
      <c r="G11" s="21">
        <v>9.1201779797052435E-2</v>
      </c>
      <c r="H11" s="24">
        <f t="shared" si="0"/>
        <v>398.97280839104508</v>
      </c>
      <c r="M11" s="18"/>
    </row>
    <row r="12" spans="1:17" ht="15" customHeight="1">
      <c r="B12" s="17">
        <v>5</v>
      </c>
      <c r="C12" s="18" t="s">
        <v>5</v>
      </c>
      <c r="D12" s="8" t="s">
        <v>62</v>
      </c>
      <c r="E12" s="42">
        <f>Prepaid!R4+Prepaid!R10</f>
        <v>4712.4093564102568</v>
      </c>
      <c r="F12" s="20" t="s">
        <v>59</v>
      </c>
      <c r="G12" s="21">
        <v>9.1201779797052435E-2</v>
      </c>
      <c r="H12" s="24">
        <f t="shared" si="0"/>
        <v>429.78012043689785</v>
      </c>
      <c r="M12" s="18"/>
    </row>
    <row r="13" spans="1:17" ht="15" customHeight="1">
      <c r="B13" s="17">
        <v>6</v>
      </c>
      <c r="C13" s="18" t="s">
        <v>6</v>
      </c>
      <c r="D13" s="8" t="s">
        <v>63</v>
      </c>
      <c r="E13" s="42">
        <f>Prepaid!R5+Prepaid!R11</f>
        <v>3412.4343615384614</v>
      </c>
      <c r="F13" s="20" t="s">
        <v>64</v>
      </c>
      <c r="G13" s="21">
        <v>0</v>
      </c>
      <c r="H13" s="24">
        <f t="shared" si="0"/>
        <v>0</v>
      </c>
      <c r="M13" s="18"/>
    </row>
    <row r="14" spans="1:17" ht="15" customHeight="1">
      <c r="B14" s="17">
        <v>7</v>
      </c>
      <c r="C14" s="18" t="s">
        <v>65</v>
      </c>
      <c r="D14" s="8" t="s">
        <v>66</v>
      </c>
      <c r="E14" s="42">
        <f>Prepaid!R7</f>
        <v>177382.29188076922</v>
      </c>
      <c r="F14" s="20" t="s">
        <v>64</v>
      </c>
      <c r="G14" s="21">
        <v>0</v>
      </c>
      <c r="H14" s="24">
        <f t="shared" si="0"/>
        <v>0</v>
      </c>
      <c r="M14" s="18"/>
    </row>
    <row r="15" spans="1:17" ht="15" customHeight="1">
      <c r="B15" s="17">
        <v>8</v>
      </c>
      <c r="C15" s="18" t="s">
        <v>8</v>
      </c>
      <c r="D15" s="8" t="s">
        <v>67</v>
      </c>
      <c r="E15" s="42">
        <f>Prepaid!R6</f>
        <v>244956.49831153842</v>
      </c>
      <c r="F15" s="20" t="s">
        <v>59</v>
      </c>
      <c r="G15" s="21">
        <v>9.1201779797052435E-2</v>
      </c>
      <c r="H15" s="24">
        <f t="shared" si="0"/>
        <v>22340.468618865973</v>
      </c>
      <c r="M15" s="18"/>
    </row>
    <row r="16" spans="1:17" ht="15" customHeight="1">
      <c r="B16" s="17">
        <v>9</v>
      </c>
      <c r="C16" s="18" t="s">
        <v>68</v>
      </c>
      <c r="D16" s="8" t="s">
        <v>69</v>
      </c>
      <c r="E16" s="42">
        <v>0</v>
      </c>
      <c r="F16" s="20" t="s">
        <v>59</v>
      </c>
      <c r="G16" s="21">
        <v>9.1201779797052435E-2</v>
      </c>
      <c r="H16" s="24">
        <f t="shared" si="0"/>
        <v>0</v>
      </c>
      <c r="M16" s="18"/>
    </row>
    <row r="17" spans="2:13">
      <c r="B17" s="17">
        <v>10</v>
      </c>
      <c r="C17" s="18" t="s">
        <v>70</v>
      </c>
      <c r="D17" s="8" t="s">
        <v>71</v>
      </c>
      <c r="E17" s="42">
        <f>Prepaid!R32</f>
        <v>709250.15384615387</v>
      </c>
      <c r="F17" s="20" t="s">
        <v>64</v>
      </c>
      <c r="G17" s="21">
        <v>0</v>
      </c>
      <c r="H17" s="24">
        <f t="shared" si="0"/>
        <v>0</v>
      </c>
      <c r="K17" s="25"/>
      <c r="M17" s="18"/>
    </row>
    <row r="18" spans="2:13">
      <c r="B18" s="17">
        <v>11</v>
      </c>
      <c r="C18" s="26" t="s">
        <v>72</v>
      </c>
      <c r="D18" s="27" t="s">
        <v>73</v>
      </c>
      <c r="E18" s="42">
        <f>Prepaid!R18</f>
        <v>25993.148461538465</v>
      </c>
      <c r="F18" s="28" t="s">
        <v>64</v>
      </c>
      <c r="G18" s="21">
        <v>0</v>
      </c>
      <c r="H18" s="24">
        <f t="shared" si="0"/>
        <v>0</v>
      </c>
      <c r="L18" s="18"/>
      <c r="M18" s="18"/>
    </row>
    <row r="19" spans="2:13">
      <c r="B19" s="17">
        <v>12</v>
      </c>
      <c r="C19" s="26" t="s">
        <v>72</v>
      </c>
      <c r="D19" s="27" t="s">
        <v>74</v>
      </c>
      <c r="E19" s="42">
        <f>Prepaid!R20</f>
        <v>820.86538461538464</v>
      </c>
      <c r="F19" s="28" t="s">
        <v>64</v>
      </c>
      <c r="G19" s="21">
        <v>0</v>
      </c>
      <c r="H19" s="24">
        <f t="shared" si="0"/>
        <v>0</v>
      </c>
      <c r="L19" s="18"/>
      <c r="M19" s="18"/>
    </row>
    <row r="20" spans="2:13">
      <c r="B20" s="17">
        <v>13</v>
      </c>
      <c r="C20" s="26" t="s">
        <v>72</v>
      </c>
      <c r="D20" s="27" t="s">
        <v>75</v>
      </c>
      <c r="E20" s="42">
        <f>Prepaid!R19</f>
        <v>906.01461538461547</v>
      </c>
      <c r="F20" s="28" t="s">
        <v>64</v>
      </c>
      <c r="G20" s="21">
        <v>0</v>
      </c>
      <c r="H20" s="24">
        <f t="shared" si="0"/>
        <v>0</v>
      </c>
      <c r="L20" s="18"/>
      <c r="M20" s="18"/>
    </row>
    <row r="21" spans="2:13">
      <c r="B21" s="17">
        <v>16</v>
      </c>
      <c r="C21" s="26" t="s">
        <v>76</v>
      </c>
      <c r="D21" s="27" t="s">
        <v>77</v>
      </c>
      <c r="E21" s="42">
        <f>Prepaid!R31</f>
        <v>8727.3603846153837</v>
      </c>
      <c r="F21" s="28" t="s">
        <v>64</v>
      </c>
      <c r="G21" s="21">
        <v>0</v>
      </c>
      <c r="H21" s="24">
        <f t="shared" si="0"/>
        <v>0</v>
      </c>
      <c r="L21" s="18"/>
      <c r="M21" s="18"/>
    </row>
    <row r="22" spans="2:13">
      <c r="B22" s="17">
        <v>17</v>
      </c>
      <c r="C22" s="26" t="s">
        <v>30</v>
      </c>
      <c r="D22" s="27" t="s">
        <v>78</v>
      </c>
      <c r="E22" s="42">
        <f>Prepaid!R9</f>
        <v>133621.63435897438</v>
      </c>
      <c r="F22" s="28" t="s">
        <v>59</v>
      </c>
      <c r="G22" s="21">
        <v>9.1201779797052435E-2</v>
      </c>
      <c r="H22" s="24">
        <f t="shared" si="0"/>
        <v>12186.530872929437</v>
      </c>
      <c r="L22" s="18"/>
      <c r="M22" s="18"/>
    </row>
    <row r="23" spans="2:13">
      <c r="B23" s="17">
        <v>18</v>
      </c>
      <c r="C23" s="26" t="s">
        <v>79</v>
      </c>
      <c r="D23" s="27" t="s">
        <v>80</v>
      </c>
      <c r="E23" s="42">
        <f>Prepaid!R17</f>
        <v>1924.8823076923077</v>
      </c>
      <c r="F23" s="28" t="s">
        <v>59</v>
      </c>
      <c r="G23" s="21">
        <v>9.1201779797052435E-2</v>
      </c>
      <c r="H23" s="24">
        <f t="shared" si="0"/>
        <v>175.55269236139597</v>
      </c>
      <c r="L23" s="18"/>
      <c r="M23" s="18"/>
    </row>
    <row r="24" spans="2:13">
      <c r="B24" s="17">
        <v>19</v>
      </c>
      <c r="C24" s="26" t="s">
        <v>81</v>
      </c>
      <c r="D24" s="27" t="s">
        <v>82</v>
      </c>
      <c r="E24" s="42">
        <f>Prepaid!R16</f>
        <v>671838.5615384616</v>
      </c>
      <c r="F24" s="28" t="s">
        <v>54</v>
      </c>
      <c r="G24" s="21">
        <v>0.96104528227842878</v>
      </c>
      <c r="H24" s="24">
        <f t="shared" si="0"/>
        <v>645667.28001926432</v>
      </c>
      <c r="L24" s="18"/>
      <c r="M24" s="18"/>
    </row>
    <row r="25" spans="2:13">
      <c r="B25" s="17">
        <v>20</v>
      </c>
      <c r="C25" s="26"/>
      <c r="D25" s="27"/>
      <c r="E25" s="42">
        <v>0</v>
      </c>
      <c r="F25" s="28"/>
      <c r="G25" s="21">
        <v>0</v>
      </c>
      <c r="H25" s="24">
        <f t="shared" si="0"/>
        <v>0</v>
      </c>
      <c r="J25" s="29"/>
      <c r="L25" s="18"/>
      <c r="M25" s="18"/>
    </row>
    <row r="26" spans="2:13">
      <c r="B26" s="17">
        <v>21</v>
      </c>
      <c r="C26" s="26"/>
      <c r="D26" s="27"/>
      <c r="E26" s="23">
        <v>0</v>
      </c>
      <c r="F26" s="28"/>
      <c r="G26" s="21">
        <v>0</v>
      </c>
      <c r="H26" s="24">
        <f t="shared" si="0"/>
        <v>0</v>
      </c>
      <c r="I26" s="29"/>
      <c r="L26" s="18"/>
      <c r="M26" s="18"/>
    </row>
    <row r="27" spans="2:13">
      <c r="B27" s="17">
        <v>22</v>
      </c>
      <c r="C27" s="26"/>
      <c r="D27" s="27"/>
      <c r="E27" s="23">
        <v>0</v>
      </c>
      <c r="F27" s="28"/>
      <c r="G27" s="21">
        <v>0</v>
      </c>
      <c r="H27" s="24">
        <f t="shared" si="0"/>
        <v>0</v>
      </c>
      <c r="I27" s="29"/>
      <c r="L27" s="18"/>
      <c r="M27" s="18"/>
    </row>
    <row r="28" spans="2:13">
      <c r="B28" s="17">
        <v>23</v>
      </c>
      <c r="C28" s="26"/>
      <c r="D28" s="27"/>
      <c r="E28" s="23">
        <v>0</v>
      </c>
      <c r="F28" s="28"/>
      <c r="G28" s="21">
        <v>0</v>
      </c>
      <c r="H28" s="24">
        <f t="shared" si="0"/>
        <v>0</v>
      </c>
      <c r="I28" s="29"/>
      <c r="L28" s="18"/>
      <c r="M28" s="18"/>
    </row>
    <row r="29" spans="2:13">
      <c r="B29" s="17">
        <v>24</v>
      </c>
      <c r="C29" s="26"/>
      <c r="D29" s="27"/>
      <c r="E29" s="23">
        <v>0</v>
      </c>
      <c r="F29" s="28"/>
      <c r="G29" s="21">
        <v>0</v>
      </c>
      <c r="H29" s="24">
        <f t="shared" si="0"/>
        <v>0</v>
      </c>
      <c r="I29" s="29"/>
      <c r="L29" s="18"/>
      <c r="M29" s="18"/>
    </row>
    <row r="30" spans="2:13">
      <c r="B30" s="17">
        <v>25</v>
      </c>
      <c r="C30" s="26"/>
      <c r="D30" s="27"/>
      <c r="E30" s="23">
        <v>0</v>
      </c>
      <c r="F30" s="28"/>
      <c r="G30" s="21">
        <v>0</v>
      </c>
      <c r="H30" s="24">
        <f t="shared" si="0"/>
        <v>0</v>
      </c>
      <c r="I30" s="29"/>
      <c r="L30" s="18"/>
      <c r="M30" s="18"/>
    </row>
    <row r="31" spans="2:13">
      <c r="B31" s="17">
        <v>26</v>
      </c>
      <c r="C31" s="30" t="s">
        <v>83</v>
      </c>
      <c r="D31" s="30" t="s">
        <v>84</v>
      </c>
      <c r="E31" s="31">
        <f>SUM(E8:E30)</f>
        <v>2218946.3374999999</v>
      </c>
      <c r="F31" s="32"/>
      <c r="G31" s="33"/>
      <c r="H31" s="34">
        <f>SUM(H8:H30)</f>
        <v>897819.50063613383</v>
      </c>
      <c r="I31" s="29"/>
    </row>
    <row r="32" spans="2:13">
      <c r="B32" s="17">
        <v>27</v>
      </c>
      <c r="C32" s="8" t="s">
        <v>85</v>
      </c>
      <c r="D32" s="35"/>
      <c r="E32" s="36">
        <v>2218946.4615384615</v>
      </c>
      <c r="F32" s="37"/>
      <c r="G32" s="37"/>
      <c r="H32" s="37"/>
      <c r="I32" s="29"/>
    </row>
    <row r="33" spans="2:9">
      <c r="B33" s="17">
        <v>28</v>
      </c>
      <c r="C33" s="8" t="s">
        <v>86</v>
      </c>
      <c r="D33" s="35"/>
      <c r="E33" s="31">
        <f>E32-E31</f>
        <v>0.1240384615957737</v>
      </c>
      <c r="F33" s="37"/>
      <c r="G33" s="37"/>
      <c r="H33" s="37"/>
      <c r="I33" s="29"/>
    </row>
    <row r="34" spans="2:9">
      <c r="B34" s="17"/>
      <c r="H34" s="29"/>
    </row>
    <row r="35" spans="2:9">
      <c r="B35" s="17"/>
      <c r="H35" s="29"/>
    </row>
    <row r="36" spans="2:9">
      <c r="B36" s="38" t="s">
        <v>87</v>
      </c>
      <c r="H36" s="29"/>
    </row>
    <row r="37" spans="2:9">
      <c r="B37" s="17" t="s">
        <v>88</v>
      </c>
      <c r="C37" s="8" t="s">
        <v>89</v>
      </c>
      <c r="H37" s="29"/>
    </row>
    <row r="38" spans="2:9" ht="147" customHeight="1">
      <c r="B38" s="39" t="s">
        <v>90</v>
      </c>
      <c r="C38" s="51" t="s">
        <v>91</v>
      </c>
      <c r="D38" s="51"/>
      <c r="E38" s="51"/>
      <c r="F38" s="51"/>
      <c r="G38" s="51"/>
      <c r="H38" s="51"/>
    </row>
    <row r="39" spans="2:9" ht="26.25" customHeight="1">
      <c r="B39" s="39" t="s">
        <v>92</v>
      </c>
      <c r="C39" s="51" t="s">
        <v>93</v>
      </c>
      <c r="D39" s="51"/>
      <c r="E39" s="51"/>
      <c r="F39" s="51"/>
      <c r="G39" s="51"/>
      <c r="H39" s="51"/>
    </row>
    <row r="40" spans="2:9">
      <c r="B40" s="17"/>
    </row>
    <row r="41" spans="2:9">
      <c r="B41" s="17"/>
      <c r="C41" s="41"/>
    </row>
  </sheetData>
  <mergeCells count="6">
    <mergeCell ref="C39:H39"/>
    <mergeCell ref="A1:H1"/>
    <mergeCell ref="K1:Q1"/>
    <mergeCell ref="A2:H2"/>
    <mergeCell ref="A3:H3"/>
    <mergeCell ref="C38:H38"/>
  </mergeCells>
  <printOptions horizontalCentered="1"/>
  <pageMargins left="0.75" right="0.75" top="1" bottom="1" header="0.5" footer="0.5"/>
  <pageSetup scale="46"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7D67E-093A-4A12-9AFF-3BFFB8649363}">
  <dimension ref="A1:R32"/>
  <sheetViews>
    <sheetView zoomScale="90" zoomScaleNormal="90" workbookViewId="0">
      <pane xSplit="4" ySplit="1" topLeftCell="E2" activePane="bottomRight" state="frozen"/>
      <selection pane="topRight" activeCell="E1" sqref="E1"/>
      <selection pane="bottomLeft" activeCell="A2" sqref="A2"/>
      <selection pane="bottomRight" activeCell="A34" sqref="A34"/>
    </sheetView>
  </sheetViews>
  <sheetFormatPr defaultRowHeight="14.4"/>
  <cols>
    <col min="1" max="1" width="23.109375" bestFit="1" customWidth="1"/>
    <col min="2" max="2" width="6.5546875" bestFit="1" customWidth="1"/>
    <col min="3" max="3" width="27.44140625" bestFit="1" customWidth="1"/>
    <col min="4" max="4" width="34.44140625" bestFit="1" customWidth="1"/>
    <col min="5" max="5" width="11.21875" bestFit="1" customWidth="1"/>
    <col min="6" max="7" width="10.109375" bestFit="1" customWidth="1"/>
    <col min="8" max="8" width="11.109375" bestFit="1" customWidth="1"/>
    <col min="9" max="14" width="10.109375" bestFit="1" customWidth="1"/>
    <col min="15" max="17" width="11.21875" bestFit="1" customWidth="1"/>
    <col min="18" max="18" width="10.21875" bestFit="1" customWidth="1"/>
  </cols>
  <sheetData>
    <row r="1" spans="1:18">
      <c r="E1" s="4">
        <v>45291</v>
      </c>
      <c r="F1" s="4">
        <v>45322</v>
      </c>
      <c r="G1" s="4">
        <v>45351</v>
      </c>
      <c r="H1" s="4">
        <v>45382</v>
      </c>
      <c r="I1" s="4">
        <v>45412</v>
      </c>
      <c r="J1" s="4">
        <v>45443</v>
      </c>
      <c r="K1" s="4">
        <v>45473</v>
      </c>
      <c r="L1" s="4">
        <v>45504</v>
      </c>
      <c r="M1" s="4">
        <v>45535</v>
      </c>
      <c r="N1" s="4">
        <v>45565</v>
      </c>
      <c r="O1" s="4">
        <v>45596</v>
      </c>
      <c r="P1" s="4">
        <v>45626</v>
      </c>
      <c r="Q1" s="4">
        <v>45657</v>
      </c>
      <c r="R1" s="4" t="s">
        <v>35</v>
      </c>
    </row>
    <row r="2" spans="1:18">
      <c r="A2" s="3" t="s">
        <v>0</v>
      </c>
      <c r="B2" s="47"/>
      <c r="C2" s="47"/>
      <c r="D2" s="47"/>
      <c r="E2" s="48"/>
      <c r="F2" s="48"/>
      <c r="G2" s="48"/>
      <c r="H2" s="48"/>
      <c r="I2" s="48"/>
      <c r="J2" s="48"/>
      <c r="K2" s="48"/>
      <c r="L2" s="48"/>
      <c r="M2" s="48"/>
      <c r="N2" s="48"/>
      <c r="O2" s="48"/>
      <c r="P2" s="48"/>
      <c r="Q2" s="48"/>
      <c r="R2" s="48"/>
    </row>
    <row r="3" spans="1:18">
      <c r="A3" t="s">
        <v>1</v>
      </c>
      <c r="B3">
        <v>50502</v>
      </c>
      <c r="C3" s="2" t="s">
        <v>2</v>
      </c>
      <c r="D3" s="2" t="s">
        <v>3</v>
      </c>
      <c r="E3" s="5">
        <v>5943.17</v>
      </c>
      <c r="F3" s="5">
        <v>4952.6400000000003</v>
      </c>
      <c r="G3" s="5">
        <v>3962.11</v>
      </c>
      <c r="H3" s="5">
        <v>2971.58</v>
      </c>
      <c r="I3" s="5">
        <v>1981.06</v>
      </c>
      <c r="J3" s="5">
        <v>990.53</v>
      </c>
      <c r="K3" s="5">
        <v>0</v>
      </c>
      <c r="L3" s="5">
        <v>12936.45</v>
      </c>
      <c r="M3" s="5">
        <v>11760.41</v>
      </c>
      <c r="N3" s="5">
        <v>10584.37</v>
      </c>
      <c r="O3" s="5">
        <v>9408.3283333333366</v>
      </c>
      <c r="P3" s="5">
        <v>8232.2858333333334</v>
      </c>
      <c r="Q3" s="5">
        <v>7056.2466666666705</v>
      </c>
      <c r="R3" s="45">
        <v>6213.7831410256422</v>
      </c>
    </row>
    <row r="4" spans="1:18">
      <c r="A4" t="s">
        <v>1</v>
      </c>
      <c r="B4">
        <v>50502</v>
      </c>
      <c r="C4" s="2" t="s">
        <v>4</v>
      </c>
      <c r="D4" s="2" t="s">
        <v>5</v>
      </c>
      <c r="E4" s="5">
        <v>9474.4392000000007</v>
      </c>
      <c r="F4" s="5">
        <v>8421.7217999999993</v>
      </c>
      <c r="G4" s="5">
        <v>7369.0102000000006</v>
      </c>
      <c r="H4" s="5">
        <v>6316.2928000000002</v>
      </c>
      <c r="I4" s="5">
        <v>5263.5753999999997</v>
      </c>
      <c r="J4" s="5">
        <v>4210.8638000000001</v>
      </c>
      <c r="K4" s="5">
        <v>3158.1464000000001</v>
      </c>
      <c r="L4" s="5">
        <v>2105.4290000000001</v>
      </c>
      <c r="M4" s="5">
        <v>1052.7174</v>
      </c>
      <c r="N4" s="5">
        <v>0</v>
      </c>
      <c r="O4" s="5">
        <v>0</v>
      </c>
      <c r="P4" s="5">
        <v>0</v>
      </c>
      <c r="Q4" s="5">
        <v>0</v>
      </c>
      <c r="R4" s="45">
        <v>3644.0150769230772</v>
      </c>
    </row>
    <row r="5" spans="1:18">
      <c r="A5" t="s">
        <v>1</v>
      </c>
      <c r="B5">
        <v>50502</v>
      </c>
      <c r="C5" s="2" t="s">
        <v>4</v>
      </c>
      <c r="D5" s="2" t="s">
        <v>6</v>
      </c>
      <c r="E5" s="5">
        <v>6860.8008</v>
      </c>
      <c r="F5" s="5">
        <v>6098.4881999999998</v>
      </c>
      <c r="G5" s="5">
        <v>5336.1797999999999</v>
      </c>
      <c r="H5" s="5">
        <v>4573.8671999999997</v>
      </c>
      <c r="I5" s="5">
        <v>3811.5545999999995</v>
      </c>
      <c r="J5" s="5">
        <v>3049.2461999999996</v>
      </c>
      <c r="K5" s="5">
        <v>2286.9335999999998</v>
      </c>
      <c r="L5" s="5">
        <v>1524.6210000000001</v>
      </c>
      <c r="M5" s="5">
        <v>762.31259999999997</v>
      </c>
      <c r="N5" s="5">
        <v>0</v>
      </c>
      <c r="O5" s="5">
        <v>0</v>
      </c>
      <c r="P5" s="5">
        <v>0</v>
      </c>
      <c r="Q5" s="5">
        <v>0</v>
      </c>
      <c r="R5" s="45">
        <v>2638.7695384615386</v>
      </c>
    </row>
    <row r="6" spans="1:18">
      <c r="A6" t="s">
        <v>1</v>
      </c>
      <c r="B6">
        <v>50502</v>
      </c>
      <c r="C6" s="2" t="s">
        <v>7</v>
      </c>
      <c r="D6" s="2" t="s">
        <v>8</v>
      </c>
      <c r="E6" s="5">
        <v>372697.29900000006</v>
      </c>
      <c r="F6" s="5">
        <v>331286.48800000001</v>
      </c>
      <c r="G6" s="5">
        <v>289875.67700000003</v>
      </c>
      <c r="H6" s="5">
        <v>248464.86600000001</v>
      </c>
      <c r="I6" s="5">
        <v>207054.05499999999</v>
      </c>
      <c r="J6" s="5">
        <v>165643.24400000001</v>
      </c>
      <c r="K6" s="5">
        <v>124232.433</v>
      </c>
      <c r="L6" s="5">
        <v>82821.622000000003</v>
      </c>
      <c r="M6" s="5">
        <v>41410.811000000002</v>
      </c>
      <c r="N6" s="5">
        <v>0</v>
      </c>
      <c r="O6" s="5">
        <v>484347.59480000002</v>
      </c>
      <c r="P6" s="5">
        <v>440315.99483333313</v>
      </c>
      <c r="Q6" s="5">
        <v>396284.39341666683</v>
      </c>
      <c r="R6" s="45">
        <v>244956.49831153842</v>
      </c>
    </row>
    <row r="7" spans="1:18">
      <c r="A7" t="s">
        <v>1</v>
      </c>
      <c r="B7">
        <v>50502</v>
      </c>
      <c r="C7" s="2" t="s">
        <v>7</v>
      </c>
      <c r="D7" s="2" t="s">
        <v>9</v>
      </c>
      <c r="E7" s="5">
        <v>269884.25099999999</v>
      </c>
      <c r="F7" s="5">
        <v>239897.11199999999</v>
      </c>
      <c r="G7" s="5">
        <v>209909.973</v>
      </c>
      <c r="H7" s="5">
        <v>179922.834</v>
      </c>
      <c r="I7" s="5">
        <v>149935.69500000001</v>
      </c>
      <c r="J7" s="5">
        <v>119948.556</v>
      </c>
      <c r="K7" s="5">
        <v>89961.417000000001</v>
      </c>
      <c r="L7" s="5">
        <v>59974.277999999998</v>
      </c>
      <c r="M7" s="5">
        <v>29987.138999999999</v>
      </c>
      <c r="N7" s="5">
        <v>0</v>
      </c>
      <c r="O7" s="5">
        <v>350734.46520000004</v>
      </c>
      <c r="P7" s="5">
        <v>318849.51349999983</v>
      </c>
      <c r="Q7" s="5">
        <v>286964.56075000012</v>
      </c>
      <c r="R7" s="45">
        <v>177382.29188076922</v>
      </c>
    </row>
    <row r="8" spans="1:18">
      <c r="A8" t="s">
        <v>1</v>
      </c>
      <c r="B8">
        <v>50502</v>
      </c>
      <c r="C8" s="2" t="s">
        <v>2</v>
      </c>
      <c r="D8" s="2" t="s">
        <v>10</v>
      </c>
      <c r="E8" s="43">
        <v>5034.96</v>
      </c>
      <c r="F8" s="43">
        <v>4195.8</v>
      </c>
      <c r="G8" s="43">
        <v>3356.64</v>
      </c>
      <c r="H8" s="43">
        <v>2517.48</v>
      </c>
      <c r="I8" s="43">
        <v>1678.32</v>
      </c>
      <c r="J8" s="43">
        <v>839.16</v>
      </c>
      <c r="K8" s="43">
        <v>0</v>
      </c>
      <c r="L8" s="43">
        <v>8465.18</v>
      </c>
      <c r="M8" s="43">
        <v>7695.62</v>
      </c>
      <c r="N8" s="43">
        <v>6926.06</v>
      </c>
      <c r="O8" s="43">
        <v>6156.49</v>
      </c>
      <c r="P8" s="43">
        <v>5386.9316666666664</v>
      </c>
      <c r="Q8" s="43">
        <v>4617.3725000000049</v>
      </c>
      <c r="R8" s="45">
        <v>4374.6164743589743</v>
      </c>
    </row>
    <row r="9" spans="1:18">
      <c r="A9" t="s">
        <v>1</v>
      </c>
      <c r="B9">
        <v>50502</v>
      </c>
      <c r="C9" s="2" t="s">
        <v>29</v>
      </c>
      <c r="D9" s="2" t="s">
        <v>30</v>
      </c>
      <c r="E9" s="43">
        <v>0</v>
      </c>
      <c r="F9" s="43">
        <v>0</v>
      </c>
      <c r="G9" s="43">
        <v>0</v>
      </c>
      <c r="H9" s="43">
        <v>0</v>
      </c>
      <c r="I9" s="43">
        <v>0</v>
      </c>
      <c r="J9" s="43">
        <v>0</v>
      </c>
      <c r="K9" s="43">
        <v>0</v>
      </c>
      <c r="L9" s="43">
        <v>374664.58</v>
      </c>
      <c r="M9" s="43">
        <v>340604.17</v>
      </c>
      <c r="N9" s="43">
        <v>306543.75</v>
      </c>
      <c r="O9" s="43">
        <v>272483.33</v>
      </c>
      <c r="P9" s="43">
        <v>238422.91666666666</v>
      </c>
      <c r="Q9" s="43">
        <v>204362.49999999994</v>
      </c>
      <c r="R9" s="45">
        <v>133621.63435897438</v>
      </c>
    </row>
    <row r="10" spans="1:18">
      <c r="A10" t="s">
        <v>1</v>
      </c>
      <c r="B10">
        <v>50502</v>
      </c>
      <c r="C10" s="2" t="s">
        <v>32</v>
      </c>
      <c r="D10" s="2" t="s">
        <v>31</v>
      </c>
      <c r="E10" s="43">
        <v>0</v>
      </c>
      <c r="F10" s="43">
        <v>0</v>
      </c>
      <c r="G10" s="43">
        <v>0</v>
      </c>
      <c r="H10" s="43">
        <v>0</v>
      </c>
      <c r="I10" s="43">
        <v>0</v>
      </c>
      <c r="J10" s="43">
        <v>0</v>
      </c>
      <c r="K10" s="43">
        <v>0</v>
      </c>
      <c r="L10" s="43">
        <v>0</v>
      </c>
      <c r="M10" s="43">
        <v>0</v>
      </c>
      <c r="N10" s="43">
        <v>0</v>
      </c>
      <c r="O10" s="43">
        <v>5092.6788833333312</v>
      </c>
      <c r="P10" s="43">
        <v>4629.7098333333306</v>
      </c>
      <c r="Q10" s="43">
        <v>4166.7369166666685</v>
      </c>
      <c r="R10" s="45">
        <v>1068.3942794871791</v>
      </c>
    </row>
    <row r="11" spans="1:18">
      <c r="A11" s="47" t="s">
        <v>1</v>
      </c>
      <c r="B11" s="47">
        <v>50502</v>
      </c>
      <c r="C11" s="7" t="s">
        <v>32</v>
      </c>
      <c r="D11" s="7" t="s">
        <v>33</v>
      </c>
      <c r="E11" s="6">
        <v>0</v>
      </c>
      <c r="F11" s="6">
        <v>0</v>
      </c>
      <c r="G11" s="6">
        <v>0</v>
      </c>
      <c r="H11" s="6">
        <v>0</v>
      </c>
      <c r="I11" s="6">
        <v>0</v>
      </c>
      <c r="J11" s="6">
        <v>0</v>
      </c>
      <c r="K11" s="6">
        <v>0</v>
      </c>
      <c r="L11" s="6">
        <v>0</v>
      </c>
      <c r="M11" s="6">
        <v>0</v>
      </c>
      <c r="N11" s="6">
        <v>0</v>
      </c>
      <c r="O11" s="6">
        <v>3687.8019499999982</v>
      </c>
      <c r="P11" s="6">
        <v>3352.5484999999985</v>
      </c>
      <c r="Q11" s="6">
        <v>3017.2922500000013</v>
      </c>
      <c r="R11" s="46">
        <v>773.66482307692286</v>
      </c>
    </row>
    <row r="12" spans="1:18">
      <c r="E12" s="5">
        <v>669894.91999999993</v>
      </c>
      <c r="F12" s="5">
        <v>594852.25</v>
      </c>
      <c r="G12" s="5">
        <v>519809.59</v>
      </c>
      <c r="H12" s="5">
        <v>444766.92000000004</v>
      </c>
      <c r="I12" s="5">
        <v>369724.26</v>
      </c>
      <c r="J12" s="5">
        <v>294681.59999999998</v>
      </c>
      <c r="K12" s="5">
        <v>219638.93</v>
      </c>
      <c r="L12" s="5">
        <v>542492.16000000003</v>
      </c>
      <c r="M12" s="5">
        <v>433273.18</v>
      </c>
      <c r="N12" s="5">
        <v>324054.18</v>
      </c>
      <c r="O12" s="5">
        <v>1131910.6891666667</v>
      </c>
      <c r="P12" s="5">
        <v>1019189.9008333329</v>
      </c>
      <c r="Q12" s="5">
        <v>906469.10250000039</v>
      </c>
      <c r="R12" s="5">
        <v>574673.66788461548</v>
      </c>
    </row>
    <row r="13" spans="1:18">
      <c r="E13" s="49"/>
      <c r="F13" s="49"/>
      <c r="G13" s="49"/>
      <c r="H13" s="49"/>
      <c r="I13" s="49"/>
      <c r="J13" s="49"/>
      <c r="K13" s="49"/>
      <c r="L13" s="49"/>
      <c r="M13" s="49"/>
      <c r="N13" s="49"/>
      <c r="O13" s="49"/>
      <c r="P13" s="49"/>
      <c r="Q13" s="49"/>
      <c r="R13" s="49"/>
    </row>
    <row r="14" spans="1:18">
      <c r="E14" s="49"/>
      <c r="F14" s="49"/>
      <c r="G14" s="49"/>
      <c r="H14" s="49"/>
      <c r="I14" s="49"/>
      <c r="J14" s="49"/>
      <c r="K14" s="49"/>
      <c r="L14" s="49"/>
      <c r="M14" s="49"/>
      <c r="N14" s="49"/>
      <c r="O14" s="49"/>
      <c r="P14" s="49"/>
      <c r="Q14" s="49"/>
      <c r="R14" s="49"/>
    </row>
    <row r="15" spans="1:18">
      <c r="A15" s="3" t="s">
        <v>11</v>
      </c>
      <c r="B15" s="47"/>
      <c r="C15" s="47"/>
      <c r="D15" s="47"/>
      <c r="E15" s="48"/>
      <c r="F15" s="48"/>
      <c r="G15" s="48"/>
      <c r="H15" s="48"/>
      <c r="I15" s="48"/>
      <c r="J15" s="48"/>
      <c r="K15" s="48"/>
      <c r="L15" s="48"/>
      <c r="M15" s="48"/>
      <c r="N15" s="48"/>
      <c r="O15" s="48"/>
      <c r="P15" s="48"/>
      <c r="Q15" s="48"/>
      <c r="R15" s="48"/>
    </row>
    <row r="16" spans="1:18">
      <c r="A16" t="s">
        <v>1</v>
      </c>
      <c r="B16">
        <v>50502</v>
      </c>
      <c r="C16" t="s">
        <v>26</v>
      </c>
      <c r="D16" t="s">
        <v>27</v>
      </c>
      <c r="E16" s="5">
        <v>0</v>
      </c>
      <c r="F16" s="5">
        <v>0</v>
      </c>
      <c r="G16" s="5">
        <v>0</v>
      </c>
      <c r="H16" s="5">
        <v>8733901.3000000007</v>
      </c>
      <c r="I16" s="5">
        <v>0</v>
      </c>
      <c r="J16" s="5">
        <v>0</v>
      </c>
      <c r="K16" s="5">
        <v>0</v>
      </c>
      <c r="L16" s="5">
        <v>0</v>
      </c>
      <c r="M16" s="5">
        <v>0</v>
      </c>
      <c r="N16" s="5">
        <v>0</v>
      </c>
      <c r="O16" s="5">
        <v>0</v>
      </c>
      <c r="P16" s="5">
        <v>0</v>
      </c>
      <c r="Q16" s="5">
        <v>0</v>
      </c>
      <c r="R16" s="45">
        <v>671838.5615384616</v>
      </c>
    </row>
    <row r="17" spans="1:18">
      <c r="A17" t="s">
        <v>1</v>
      </c>
      <c r="B17">
        <v>50502</v>
      </c>
      <c r="C17" t="s">
        <v>28</v>
      </c>
      <c r="D17" t="s">
        <v>34</v>
      </c>
      <c r="E17" s="5">
        <v>0</v>
      </c>
      <c r="F17" s="5">
        <v>0</v>
      </c>
      <c r="G17" s="5">
        <v>0</v>
      </c>
      <c r="H17" s="5">
        <v>0</v>
      </c>
      <c r="I17" s="5">
        <v>0</v>
      </c>
      <c r="J17" s="5">
        <v>6727</v>
      </c>
      <c r="K17" s="5">
        <v>3881.4300000000003</v>
      </c>
      <c r="L17" s="5">
        <v>4805.01</v>
      </c>
      <c r="M17" s="5">
        <v>3844.01</v>
      </c>
      <c r="N17" s="5">
        <v>2883.0099999999998</v>
      </c>
      <c r="O17" s="5">
        <v>1922.0100000000002</v>
      </c>
      <c r="P17" s="5">
        <v>961</v>
      </c>
      <c r="Q17" s="5">
        <v>0</v>
      </c>
      <c r="R17" s="45">
        <v>1924.8823076923077</v>
      </c>
    </row>
    <row r="18" spans="1:18">
      <c r="A18" t="s">
        <v>1</v>
      </c>
      <c r="B18">
        <v>50502</v>
      </c>
      <c r="C18" t="s">
        <v>12</v>
      </c>
      <c r="D18" t="s">
        <v>13</v>
      </c>
      <c r="E18" s="5">
        <v>25993.130000000008</v>
      </c>
      <c r="F18" s="5">
        <v>25993.15</v>
      </c>
      <c r="G18" s="5">
        <v>25993.15</v>
      </c>
      <c r="H18" s="5">
        <v>25993.15</v>
      </c>
      <c r="I18" s="5">
        <v>25993.15</v>
      </c>
      <c r="J18" s="5">
        <v>25993.15</v>
      </c>
      <c r="K18" s="5">
        <v>25993.15</v>
      </c>
      <c r="L18" s="5">
        <v>25993.15</v>
      </c>
      <c r="M18" s="5">
        <v>25993.15</v>
      </c>
      <c r="N18" s="5">
        <v>25993.15</v>
      </c>
      <c r="O18" s="5">
        <v>25993.15</v>
      </c>
      <c r="P18" s="5">
        <v>25993.15</v>
      </c>
      <c r="Q18" s="5">
        <v>25993.15</v>
      </c>
      <c r="R18" s="45">
        <v>25993.148461538465</v>
      </c>
    </row>
    <row r="19" spans="1:18">
      <c r="A19" t="s">
        <v>1</v>
      </c>
      <c r="B19">
        <v>50502</v>
      </c>
      <c r="C19" t="s">
        <v>12</v>
      </c>
      <c r="D19" t="s">
        <v>14</v>
      </c>
      <c r="E19" s="5">
        <v>0</v>
      </c>
      <c r="F19" s="5">
        <v>0</v>
      </c>
      <c r="G19" s="5">
        <v>0</v>
      </c>
      <c r="H19" s="5">
        <v>0</v>
      </c>
      <c r="I19" s="5">
        <v>11778.19</v>
      </c>
      <c r="J19" s="5">
        <v>0</v>
      </c>
      <c r="K19" s="5">
        <v>0</v>
      </c>
      <c r="L19" s="5">
        <v>0</v>
      </c>
      <c r="M19" s="5">
        <v>0</v>
      </c>
      <c r="N19" s="5">
        <v>0</v>
      </c>
      <c r="O19" s="5">
        <v>0</v>
      </c>
      <c r="P19" s="5">
        <v>0</v>
      </c>
      <c r="Q19" s="5">
        <v>0</v>
      </c>
      <c r="R19" s="45">
        <v>906.01461538461547</v>
      </c>
    </row>
    <row r="20" spans="1:18">
      <c r="A20" s="47" t="s">
        <v>1</v>
      </c>
      <c r="B20" s="47">
        <v>50502</v>
      </c>
      <c r="C20" s="47" t="s">
        <v>12</v>
      </c>
      <c r="D20" s="47" t="s">
        <v>15</v>
      </c>
      <c r="E20" s="6">
        <v>802.35</v>
      </c>
      <c r="F20" s="6">
        <v>802.35</v>
      </c>
      <c r="G20" s="6">
        <v>802.35</v>
      </c>
      <c r="H20" s="6">
        <v>826.42</v>
      </c>
      <c r="I20" s="6">
        <v>826.42</v>
      </c>
      <c r="J20" s="6">
        <v>826.42</v>
      </c>
      <c r="K20" s="6">
        <v>826.42</v>
      </c>
      <c r="L20" s="6">
        <v>826.42</v>
      </c>
      <c r="M20" s="6">
        <v>826.42</v>
      </c>
      <c r="N20" s="6">
        <v>826.42</v>
      </c>
      <c r="O20" s="6">
        <v>826.42</v>
      </c>
      <c r="P20" s="6">
        <v>826.42</v>
      </c>
      <c r="Q20" s="6">
        <v>826.42</v>
      </c>
      <c r="R20" s="46">
        <v>820.86538461538464</v>
      </c>
    </row>
    <row r="21" spans="1:18">
      <c r="E21" s="5">
        <v>26795.480000000007</v>
      </c>
      <c r="F21" s="5">
        <v>26795.5</v>
      </c>
      <c r="G21" s="5">
        <v>26795.5</v>
      </c>
      <c r="H21" s="5">
        <v>8760720.870000001</v>
      </c>
      <c r="I21" s="5">
        <v>38597.760000000002</v>
      </c>
      <c r="J21" s="5">
        <v>33546.57</v>
      </c>
      <c r="K21" s="5">
        <v>30701</v>
      </c>
      <c r="L21" s="5">
        <v>31624.58</v>
      </c>
      <c r="M21" s="5">
        <v>30663.58</v>
      </c>
      <c r="N21" s="5">
        <v>29702.579999999998</v>
      </c>
      <c r="O21" s="5">
        <v>28741.58</v>
      </c>
      <c r="P21" s="5">
        <v>27780.57</v>
      </c>
      <c r="Q21" s="5">
        <v>26819.57</v>
      </c>
      <c r="R21" s="5">
        <v>701483.47230769251</v>
      </c>
    </row>
    <row r="22" spans="1:18">
      <c r="E22" s="49"/>
      <c r="F22" s="49"/>
      <c r="G22" s="49"/>
      <c r="H22" s="49"/>
      <c r="I22" s="49"/>
      <c r="J22" s="49"/>
      <c r="K22" s="49"/>
      <c r="L22" s="49"/>
      <c r="M22" s="49"/>
      <c r="N22" s="49"/>
      <c r="O22" s="49"/>
      <c r="P22" s="49"/>
      <c r="Q22" s="49"/>
      <c r="R22" s="49"/>
    </row>
    <row r="23" spans="1:18">
      <c r="E23" s="49"/>
      <c r="F23" s="49"/>
      <c r="G23" s="49"/>
      <c r="H23" s="49"/>
      <c r="I23" s="49"/>
      <c r="J23" s="49"/>
      <c r="K23" s="49"/>
      <c r="L23" s="49"/>
      <c r="M23" s="49"/>
      <c r="N23" s="49"/>
      <c r="O23" s="49"/>
      <c r="P23" s="49"/>
      <c r="Q23" s="49"/>
      <c r="R23" s="49"/>
    </row>
    <row r="24" spans="1:18">
      <c r="A24" s="3" t="s">
        <v>16</v>
      </c>
      <c r="B24" s="47"/>
      <c r="C24" s="47"/>
      <c r="D24" s="47"/>
      <c r="E24" s="48"/>
      <c r="F24" s="48"/>
      <c r="G24" s="48"/>
      <c r="H24" s="48"/>
      <c r="I24" s="48"/>
      <c r="J24" s="48"/>
      <c r="K24" s="47"/>
      <c r="L24" s="48"/>
      <c r="M24" s="48"/>
      <c r="N24" s="48"/>
      <c r="O24" s="48"/>
      <c r="P24" s="48"/>
      <c r="Q24" s="48"/>
      <c r="R24" s="48"/>
    </row>
    <row r="25" spans="1:18">
      <c r="A25" t="s">
        <v>1</v>
      </c>
      <c r="B25">
        <v>50502</v>
      </c>
      <c r="C25" t="s">
        <v>17</v>
      </c>
      <c r="D25" t="s">
        <v>18</v>
      </c>
      <c r="E25" s="5">
        <v>98552.3</v>
      </c>
      <c r="F25" s="5">
        <v>90339.59</v>
      </c>
      <c r="G25" s="5">
        <v>82126.92</v>
      </c>
      <c r="H25" s="5">
        <v>73914.23</v>
      </c>
      <c r="I25" s="5">
        <v>65701.52</v>
      </c>
      <c r="J25" s="5">
        <v>57488.85</v>
      </c>
      <c r="K25" s="49">
        <v>49276.14</v>
      </c>
      <c r="L25" s="5">
        <v>41063.449999999997</v>
      </c>
      <c r="M25" s="5">
        <v>32850.76</v>
      </c>
      <c r="N25" s="5">
        <v>24638.07</v>
      </c>
      <c r="O25" s="5">
        <v>16425.38</v>
      </c>
      <c r="P25" s="5">
        <v>154589.53</v>
      </c>
      <c r="Q25" s="5">
        <v>146376.84</v>
      </c>
      <c r="R25" s="45">
        <v>71795.66</v>
      </c>
    </row>
    <row r="26" spans="1:18">
      <c r="A26" t="s">
        <v>1</v>
      </c>
      <c r="B26">
        <v>50502</v>
      </c>
      <c r="C26" t="s">
        <v>19</v>
      </c>
      <c r="D26" t="s">
        <v>20</v>
      </c>
      <c r="E26" s="5">
        <v>11683.650000000016</v>
      </c>
      <c r="F26" s="5">
        <v>134547.93</v>
      </c>
      <c r="G26" s="5">
        <v>134547.93</v>
      </c>
      <c r="H26" s="5">
        <v>122316.3</v>
      </c>
      <c r="I26" s="5">
        <v>110084.67</v>
      </c>
      <c r="J26" s="5">
        <v>97853.04</v>
      </c>
      <c r="K26" s="5">
        <v>85621.41</v>
      </c>
      <c r="L26" s="5">
        <v>73389.78</v>
      </c>
      <c r="M26" s="5">
        <v>61158.15</v>
      </c>
      <c r="N26" s="5">
        <v>48926.52</v>
      </c>
      <c r="O26" s="5">
        <v>36694.89</v>
      </c>
      <c r="P26" s="5">
        <v>24463.26</v>
      </c>
      <c r="Q26" s="5">
        <v>181156.11000000002</v>
      </c>
      <c r="R26" s="45">
        <v>86341.818461538467</v>
      </c>
    </row>
    <row r="27" spans="1:18">
      <c r="A27" s="47" t="s">
        <v>1</v>
      </c>
      <c r="B27" s="47">
        <v>50502</v>
      </c>
      <c r="C27" s="47" t="s">
        <v>19</v>
      </c>
      <c r="D27" s="47" t="s">
        <v>21</v>
      </c>
      <c r="E27" s="6">
        <v>99876.1</v>
      </c>
      <c r="F27" s="6">
        <v>91553</v>
      </c>
      <c r="G27" s="6">
        <v>83230</v>
      </c>
      <c r="H27" s="6">
        <v>74907</v>
      </c>
      <c r="I27" s="6">
        <v>66584</v>
      </c>
      <c r="J27" s="6">
        <v>58261</v>
      </c>
      <c r="K27" s="6">
        <v>49938</v>
      </c>
      <c r="L27" s="6">
        <v>41615</v>
      </c>
      <c r="M27" s="6">
        <v>33292</v>
      </c>
      <c r="N27" s="6">
        <v>24969</v>
      </c>
      <c r="O27" s="6">
        <v>16646</v>
      </c>
      <c r="P27" s="6">
        <v>117108.28</v>
      </c>
      <c r="Q27" s="6">
        <v>108785.28</v>
      </c>
      <c r="R27" s="46">
        <v>66674.204615384617</v>
      </c>
    </row>
    <row r="28" spans="1:18">
      <c r="E28" s="5">
        <v>210112.05000000002</v>
      </c>
      <c r="F28" s="5">
        <v>316440.52</v>
      </c>
      <c r="G28" s="5">
        <v>299904.84999999998</v>
      </c>
      <c r="H28" s="5">
        <v>271137.53000000003</v>
      </c>
      <c r="I28" s="5">
        <v>242370.19</v>
      </c>
      <c r="J28" s="5">
        <v>213602.88999999998</v>
      </c>
      <c r="K28" s="5">
        <v>184835.55</v>
      </c>
      <c r="L28" s="5">
        <v>156068.22999999998</v>
      </c>
      <c r="M28" s="5">
        <v>127300.91</v>
      </c>
      <c r="N28" s="5">
        <v>98533.59</v>
      </c>
      <c r="O28" s="5">
        <v>69766.27</v>
      </c>
      <c r="P28" s="5">
        <v>296161.07</v>
      </c>
      <c r="Q28" s="5">
        <v>436318.23</v>
      </c>
      <c r="R28" s="5">
        <v>224811.68307692307</v>
      </c>
    </row>
    <row r="29" spans="1:18">
      <c r="E29" s="49"/>
      <c r="F29" s="49"/>
      <c r="G29" s="49"/>
      <c r="H29" s="49"/>
      <c r="I29" s="49"/>
      <c r="J29" s="49"/>
      <c r="K29" s="49"/>
      <c r="L29" s="49"/>
      <c r="M29" s="49"/>
      <c r="N29" s="49"/>
      <c r="O29" s="49"/>
      <c r="P29" s="49"/>
      <c r="Q29" s="49"/>
      <c r="R29" s="49"/>
    </row>
    <row r="30" spans="1:18">
      <c r="E30" s="49"/>
      <c r="F30" s="49"/>
      <c r="G30" s="49"/>
      <c r="H30" s="49"/>
      <c r="I30" s="49"/>
      <c r="J30" s="49"/>
      <c r="K30" s="49"/>
      <c r="L30" s="49"/>
      <c r="M30" s="49"/>
      <c r="N30" s="49"/>
      <c r="O30" s="49"/>
      <c r="P30" s="49"/>
      <c r="Q30" s="49"/>
      <c r="R30" s="49"/>
    </row>
    <row r="31" spans="1:18">
      <c r="A31" s="1" t="s">
        <v>22</v>
      </c>
      <c r="B31">
        <v>50502</v>
      </c>
      <c r="C31" t="s">
        <v>23</v>
      </c>
      <c r="D31" t="s">
        <v>23</v>
      </c>
      <c r="E31" s="5">
        <v>9030.9500000000007</v>
      </c>
      <c r="F31" s="5">
        <v>6773.2133333333277</v>
      </c>
      <c r="G31" s="5">
        <v>4515.4749999999949</v>
      </c>
      <c r="H31" s="5">
        <v>2257.7366666666617</v>
      </c>
      <c r="I31" s="5">
        <v>0</v>
      </c>
      <c r="J31" s="5">
        <v>0</v>
      </c>
      <c r="K31" s="5">
        <v>0</v>
      </c>
      <c r="L31" s="5">
        <v>0</v>
      </c>
      <c r="M31" s="5">
        <v>0</v>
      </c>
      <c r="N31" s="5">
        <v>15634.98</v>
      </c>
      <c r="O31" s="5">
        <v>30097.329999999998</v>
      </c>
      <c r="P31" s="5">
        <v>28729.269999999997</v>
      </c>
      <c r="Q31" s="5">
        <v>16416.73</v>
      </c>
      <c r="R31" s="45">
        <v>8727.3603846153837</v>
      </c>
    </row>
    <row r="32" spans="1:18">
      <c r="A32" s="1" t="s">
        <v>24</v>
      </c>
      <c r="B32">
        <v>50502</v>
      </c>
      <c r="C32" t="s">
        <v>25</v>
      </c>
      <c r="D32" t="s">
        <v>25</v>
      </c>
      <c r="E32" s="44">
        <v>694938</v>
      </c>
      <c r="F32" s="49">
        <v>721907</v>
      </c>
      <c r="G32" s="49">
        <v>791012</v>
      </c>
      <c r="H32" s="49">
        <v>395514</v>
      </c>
      <c r="I32" s="49">
        <v>791012</v>
      </c>
      <c r="J32" s="49">
        <v>715697</v>
      </c>
      <c r="K32" s="49">
        <v>710293</v>
      </c>
      <c r="L32" s="49">
        <v>671777</v>
      </c>
      <c r="M32" s="49">
        <v>734174</v>
      </c>
      <c r="N32" s="49">
        <v>742340</v>
      </c>
      <c r="O32" s="49">
        <v>727586</v>
      </c>
      <c r="P32" s="49">
        <v>762001</v>
      </c>
      <c r="Q32" s="49">
        <v>762001</v>
      </c>
      <c r="R32" s="50">
        <v>709250.15384615387</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A8-Prepmts</vt:lpstr>
      <vt:lpstr>Prepaid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Okouchi, Marie</dc:creator>
  <cp:lastModifiedBy>Okouchi, Marie</cp:lastModifiedBy>
  <dcterms:created xsi:type="dcterms:W3CDTF">2025-04-14T18:02:36Z</dcterms:created>
  <dcterms:modified xsi:type="dcterms:W3CDTF">2025-09-26T16:04:12Z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