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N:\BHSC\BHC\Rates\BHE CLFP\FERC\TransmissionFormula Rate\CLFP Trans Form Rates 2026\Files for Oasis\"/>
    </mc:Choice>
  </mc:AlternateContent>
  <xr:revisionPtr revIDLastSave="0" documentId="8_{E86A7F79-DE63-4808-9FA2-5DCB4E0C5415}" xr6:coauthVersionLast="47" xr6:coauthVersionMax="47" xr10:uidLastSave="{00000000-0000-0000-0000-000000000000}"/>
  <bookViews>
    <workbookView xWindow="-108" yWindow="-108" windowWidth="23256" windowHeight="13896" xr2:uid="{C2925186-5114-4BD2-BA53-D7AE90283D72}"/>
  </bookViews>
  <sheets>
    <sheet name="A8-Prepmts" sheetId="3" r:id="rId1"/>
    <sheet name="Prepaid" sheetId="1" r:id="rId2"/>
  </sheets>
  <definedNames>
    <definedName name="__123Graph_A" localSheetId="0" hidden="1">#REF!</definedName>
    <definedName name="__123Graph_A" hidden="1">#REF!</definedName>
    <definedName name="__123Graph_A1991" localSheetId="0" hidden="1">#REF!</definedName>
    <definedName name="__123Graph_A1991" hidden="1">#REF!</definedName>
    <definedName name="__123Graph_A1992" localSheetId="0" hidden="1">#REF!</definedName>
    <definedName name="__123Graph_A1992" hidden="1">#REF!</definedName>
    <definedName name="__123Graph_A1993" localSheetId="0" hidden="1">#REF!</definedName>
    <definedName name="__123Graph_A1993" hidden="1">#REF!</definedName>
    <definedName name="__123Graph_A1994" localSheetId="0" hidden="1">#REF!</definedName>
    <definedName name="__123Graph_A1994" hidden="1">#REF!</definedName>
    <definedName name="__123Graph_A1995" localSheetId="0" hidden="1">#REF!</definedName>
    <definedName name="__123Graph_A1995" hidden="1">#REF!</definedName>
    <definedName name="__123Graph_A1996" localSheetId="0" hidden="1">#REF!</definedName>
    <definedName name="__123Graph_A1996" hidden="1">#REF!</definedName>
    <definedName name="__123Graph_ABAR" localSheetId="0" hidden="1">#REF!</definedName>
    <definedName name="__123Graph_ABAR" hidden="1">#REF!</definedName>
    <definedName name="__123Graph_B" localSheetId="0" hidden="1">#REF!</definedName>
    <definedName name="__123Graph_B" hidden="1">#REF!</definedName>
    <definedName name="__123Graph_B1991" localSheetId="0" hidden="1">#REF!</definedName>
    <definedName name="__123Graph_B1991" hidden="1">#REF!</definedName>
    <definedName name="__123Graph_B1992" localSheetId="0" hidden="1">#REF!</definedName>
    <definedName name="__123Graph_B1992" hidden="1">#REF!</definedName>
    <definedName name="__123Graph_B1993" localSheetId="0" hidden="1">#REF!</definedName>
    <definedName name="__123Graph_B1993" hidden="1">#REF!</definedName>
    <definedName name="__123Graph_B1994" localSheetId="0" hidden="1">#REF!</definedName>
    <definedName name="__123Graph_B1994" hidden="1">#REF!</definedName>
    <definedName name="__123Graph_B1995" localSheetId="0" hidden="1">#REF!</definedName>
    <definedName name="__123Graph_B1995" hidden="1">#REF!</definedName>
    <definedName name="__123Graph_B1996" localSheetId="0" hidden="1">#REF!</definedName>
    <definedName name="__123Graph_B1996" hidden="1">#REF!</definedName>
    <definedName name="__123Graph_BBAR" localSheetId="0" hidden="1">#REF!</definedName>
    <definedName name="__123Graph_BBAR" hidden="1">#REF!</definedName>
    <definedName name="__123Graph_CBAR" localSheetId="0" hidden="1">#REF!</definedName>
    <definedName name="__123Graph_CBAR" hidden="1">#REF!</definedName>
    <definedName name="__123Graph_DBAR" localSheetId="0" hidden="1">#REF!</definedName>
    <definedName name="__123Graph_DBAR" hidden="1">#REF!</definedName>
    <definedName name="__123Graph_EBAR" localSheetId="0" hidden="1">#REF!</definedName>
    <definedName name="__123Graph_EBAR" hidden="1">#REF!</definedName>
    <definedName name="__123Graph_FBAR" localSheetId="0" hidden="1">#REF!</definedName>
    <definedName name="__123Graph_FBAR" hidden="1">#REF!</definedName>
    <definedName name="__123Graph_X" localSheetId="0" hidden="1">#REF!</definedName>
    <definedName name="__123Graph_X" hidden="1">#REF!</definedName>
    <definedName name="__123Graph_X1991" localSheetId="0" hidden="1">#REF!</definedName>
    <definedName name="__123Graph_X1991" hidden="1">#REF!</definedName>
    <definedName name="__123Graph_X1992" localSheetId="0" hidden="1">#REF!</definedName>
    <definedName name="__123Graph_X1992" hidden="1">#REF!</definedName>
    <definedName name="__123Graph_X1993" localSheetId="0" hidden="1">#REF!</definedName>
    <definedName name="__123Graph_X1993" hidden="1">#REF!</definedName>
    <definedName name="__123Graph_X1994" localSheetId="0" hidden="1">#REF!</definedName>
    <definedName name="__123Graph_X1994" hidden="1">#REF!</definedName>
    <definedName name="__123Graph_X1995" localSheetId="0" hidden="1">#REF!</definedName>
    <definedName name="__123Graph_X1995" hidden="1">#REF!</definedName>
    <definedName name="__123Graph_X1996" localSheetId="0" hidden="1">#REF!</definedName>
    <definedName name="__123Graph_X1996" hidden="1">#REF!</definedName>
    <definedName name="__tet12" hidden="1">{"assumptions",#N/A,FALSE,"Scenario 1";"valuation",#N/A,FALSE,"Scenario 1"}</definedName>
    <definedName name="__tet5" hidden="1">{"assumptions",#N/A,FALSE,"Scenario 1";"valuation",#N/A,FALSE,"Scenario 1"}</definedName>
    <definedName name="_FEB01" hidden="1">{#N/A,#N/A,FALSE,"EMPPAY"}</definedName>
    <definedName name="_Fill" localSheetId="0" hidden="1">#REF!</definedName>
    <definedName name="_Fill" hidden="1">#REF!</definedName>
    <definedName name="_JAN01" hidden="1">{#N/A,#N/A,FALSE,"EMPPAY"}</definedName>
    <definedName name="_JAN2001" hidden="1">{#N/A,#N/A,FALSE,"EMPPAY"}</definedName>
    <definedName name="_Key1" localSheetId="0" hidden="1">#REF!</definedName>
    <definedName name="_Key1" hidden="1">#REF!</definedName>
    <definedName name="_Order1" hidden="1">255</definedName>
    <definedName name="_Order2" hidden="1">255</definedName>
    <definedName name="_Sort" localSheetId="0" hidden="1">#REF!</definedName>
    <definedName name="_Sort" hidden="1">#REF!</definedName>
    <definedName name="_sort2" localSheetId="0" hidden="1">#REF!</definedName>
    <definedName name="_sort2" hidden="1">#REF!</definedName>
    <definedName name="_tet12" hidden="1">{"assumptions",#N/A,FALSE,"Scenario 1";"valuation",#N/A,FALSE,"Scenario 1"}</definedName>
    <definedName name="_tet5" hidden="1">{"assumptions",#N/A,FALSE,"Scenario 1";"valuation",#N/A,FALSE,"Scenario 1"}</definedName>
    <definedName name="a" hidden="1">{"LBO Summary",#N/A,FALSE,"Summary"}</definedName>
    <definedName name="Alignment" hidden="1">"a1"</definedName>
    <definedName name="AS2DocOpenMode" hidden="1">"AS2DocumentEdit"</definedName>
    <definedName name="ClientMatter" hidden="1">"b1"</definedName>
    <definedName name="Date" hidden="1">"b1"</definedName>
    <definedName name="DEC00" hidden="1">{#N/A,#N/A,FALSE,"ARREC"}</definedName>
    <definedName name="DocumentName" hidden="1">"b1"</definedName>
    <definedName name="DocumentNum" hidden="1">"a1"</definedName>
    <definedName name="FEB00" hidden="1">{#N/A,#N/A,FALSE,"ARREC"}</definedName>
    <definedName name="Library" hidden="1">"a1"</definedName>
    <definedName name="MAY" hidden="1">{#N/A,#N/A,FALSE,"EMPPAY"}</definedName>
    <definedName name="test" hidden="1">{"LBO Summary",#N/A,FALSE,"Summary"}</definedName>
    <definedName name="test1" hidden="1">{"LBO Summary",#N/A,FALSE,"Summary";"Income Statement",#N/A,FALSE,"Model";"Cash Flow",#N/A,FALSE,"Model";"Balance Sheet",#N/A,FALSE,"Model";"Working Capital",#N/A,FALSE,"Model";"Pro Forma Balance Sheets",#N/A,FALSE,"PFBS";"Debt Balances",#N/A,FALSE,"Model";"Fee Schedules",#N/A,FALSE,"Model"}</definedName>
    <definedName name="test10" hidden="1">{"LBO Summary",#N/A,FALSE,"Summary";"Income Statement",#N/A,FALSE,"Model";"Cash Flow",#N/A,FALSE,"Model";"Balance Sheet",#N/A,FALSE,"Model";"Working Capital",#N/A,FALSE,"Model";"Pro Forma Balance Sheets",#N/A,FALSE,"PFBS";"Debt Balances",#N/A,FALSE,"Model";"Fee Schedules",#N/A,FALSE,"Model"}</definedName>
    <definedName name="test11" hidden="1">{"LBO Summary",#N/A,FALSE,"Summary"}</definedName>
    <definedName name="test12" hidden="1">{"assumptions",#N/A,FALSE,"Scenario 1";"valuation",#N/A,FALSE,"Scenario 1"}</definedName>
    <definedName name="test13" hidden="1">{"LBO Summary",#N/A,FALSE,"Summary"}</definedName>
    <definedName name="test14" hidden="1">{"LBO Summary",#N/A,FALSE,"Summary";"Income Statement",#N/A,FALSE,"Model";"Cash Flow",#N/A,FALSE,"Model";"Balance Sheet",#N/A,FALSE,"Model";"Working Capital",#N/A,FALSE,"Model";"Pro Forma Balance Sheets",#N/A,FALSE,"PFBS";"Debt Balances",#N/A,FALSE,"Model";"Fee Schedules",#N/A,FALSE,"Model"}</definedName>
    <definedName name="test15" hidden="1">{"LBO Summary",#N/A,FALSE,"Summary";"Income Statement",#N/A,FALSE,"Model";"Cash Flow",#N/A,FALSE,"Model";"Balance Sheet",#N/A,FALSE,"Model";"Working Capital",#N/A,FALSE,"Model";"Pro Forma Balance Sheets",#N/A,FALSE,"PFBS";"Debt Balances",#N/A,FALSE,"Model";"Fee Schedules",#N/A,FALSE,"Model"}</definedName>
    <definedName name="test16" hidden="1">{"LBO Summary",#N/A,FALSE,"Summary";"Income Statement",#N/A,FALSE,"Model";"Cash Flow",#N/A,FALSE,"Model";"Balance Sheet",#N/A,FALSE,"Model";"Working Capital",#N/A,FALSE,"Model";"Pro Forma Balance Sheets",#N/A,FALSE,"PFBS";"Debt Balances",#N/A,FALSE,"Model";"Fee Schedules",#N/A,FALSE,"Model"}</definedName>
    <definedName name="test2" hidden="1">{"LBO Summary",#N/A,FALSE,"Summary"}</definedName>
    <definedName name="test4" hidden="1">{"assumptions",#N/A,FALSE,"Scenario 1";"valuation",#N/A,FALSE,"Scenario 1"}</definedName>
    <definedName name="test6" hidden="1">{"LBO Summary",#N/A,FALSE,"Summary"}</definedName>
    <definedName name="TextRefCopyRangeCount" hidden="1">1</definedName>
    <definedName name="Time" hidden="1">"b1"</definedName>
    <definedName name="Typist" hidden="1">"b1"</definedName>
    <definedName name="Value" hidden="1">{"assumptions",#N/A,FALSE,"Scenario 1";"valuation",#N/A,FALSE,"Scenario 1"}</definedName>
    <definedName name="Version" hidden="1">"a1"</definedName>
    <definedName name="wrn.ARREC." hidden="1">{#N/A,#N/A,FALSE,"ARREC"}</definedName>
    <definedName name="wrn.CP._.Demand." hidden="1">{"Retail CP pg1",#N/A,FALSE,"FACTOR3";"Retail CP pg2",#N/A,FALSE,"FACTOR3";"Retail CP pg3",#N/A,FALSE,"FACTOR3"}</definedName>
    <definedName name="wrn.CP._.Demand2." hidden="1">{"Retail CP pg1",#N/A,FALSE,"FACTOR3";"Retail CP pg2",#N/A,FALSE,"FACTOR3";"Retail CP pg3",#N/A,FALSE,"FACTOR3"}</definedName>
    <definedName name="wrn.EMPPAY." hidden="1">{#N/A,#N/A,FALSE,"EMPPAY"}</definedName>
    <definedName name="wrn.IPO._.Valuation." hidden="1">{"assumptions",#N/A,FALSE,"Scenario 1";"valuation",#N/A,FALSE,"Scenario 1"}</definedName>
    <definedName name="wrn.LBO._.Summary." hidden="1">{"LBO Summary",#N/A,FALSE,"Summary"}</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xx" hidden="1">{#N/A,#N/A,FALSE,"EMPPAY"}</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3" l="1"/>
  <c r="E12" i="3"/>
  <c r="E9" i="3"/>
  <c r="E20" i="3" l="1"/>
  <c r="E19" i="3"/>
  <c r="E18" i="3"/>
  <c r="E11" i="3"/>
  <c r="H11" i="3" s="1"/>
  <c r="H30" i="3"/>
  <c r="H29" i="3"/>
  <c r="H28" i="3"/>
  <c r="H27" i="3"/>
  <c r="H26" i="3"/>
  <c r="H25" i="3"/>
  <c r="H16" i="3"/>
  <c r="H13" i="3"/>
  <c r="H12" i="3"/>
  <c r="H9" i="3"/>
  <c r="E21" i="3"/>
  <c r="E24" i="3"/>
  <c r="E22" i="3"/>
  <c r="E10" i="3"/>
  <c r="H10" i="3" s="1"/>
  <c r="H21" i="3" l="1"/>
  <c r="H18" i="3"/>
  <c r="H22" i="3"/>
  <c r="H24" i="3"/>
  <c r="H20" i="3"/>
  <c r="H19" i="3"/>
  <c r="E23" i="3" l="1"/>
  <c r="H23" i="3" s="1"/>
  <c r="E14" i="3" l="1"/>
  <c r="H14" i="3" s="1"/>
  <c r="E8" i="3" l="1"/>
  <c r="H8" i="3" l="1"/>
  <c r="E17" i="3" l="1"/>
  <c r="H17" i="3" s="1"/>
  <c r="E15" i="3" l="1"/>
  <c r="H15" i="3" l="1"/>
  <c r="H31" i="3" s="1"/>
  <c r="E31" i="3"/>
  <c r="E3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tc={D7819681-502C-4B06-8C1E-0A7D5EB98E8E}</author>
  </authors>
  <commentList>
    <comment ref="O10" authorId="0" shapeId="0" xr:uid="{D7819681-502C-4B06-8C1E-0A7D5EB98E8E}">
      <text>
        <t xml:space="preserve">[Threaded comment]
Your version of Excel allows you to read this threaded comment; however, any edits to it will get removed if the file is opened in a newer version of Excel. Learn more: https://go.microsoft.com/fwlink/?linkid=870924
Comment:
    Check on split? New company or renamed?
Reply:
    Hays Group was acquired by Brown &amp; Brown - per Brad Newton: Hays, now Brown and Brown, is our insurance broker who assists us in placing the terrorism insurance. They are not an insurance company providing the coverage, so I don’t believe they would have anything to do with the split, nor would it have changed as a result of the acquisition.
</t>
      </text>
    </comment>
  </commentList>
</comments>
</file>

<file path=xl/sharedStrings.xml><?xml version="1.0" encoding="utf-8"?>
<sst xmlns="http://schemas.openxmlformats.org/spreadsheetml/2006/main" count="140" uniqueCount="94">
  <si>
    <t>165002 Insurance</t>
  </si>
  <si>
    <t>CLFP</t>
  </si>
  <si>
    <t>Liberty Mutual</t>
  </si>
  <si>
    <t xml:space="preserve">Auto Policy </t>
  </si>
  <si>
    <t>Hays Group</t>
  </si>
  <si>
    <t>Terrorism</t>
  </si>
  <si>
    <t>Terrorism-CPGS</t>
  </si>
  <si>
    <t>FM Global</t>
  </si>
  <si>
    <t>Property Insurance</t>
  </si>
  <si>
    <t>Property - CPGS</t>
  </si>
  <si>
    <t xml:space="preserve">Work Comp Renewal </t>
  </si>
  <si>
    <t>165012 Other</t>
  </si>
  <si>
    <t>Misc Rent Accrual</t>
  </si>
  <si>
    <t>Lease #0000000140 Wygen2 Grd Leas</t>
  </si>
  <si>
    <t>Horse Creek Tower</t>
  </si>
  <si>
    <t xml:space="preserve">Lease #0000000086 Harriman Tower </t>
  </si>
  <si>
    <t>165020 Dues and Subs</t>
  </si>
  <si>
    <t>WECC</t>
  </si>
  <si>
    <t>STATUTORY ASSESSMENT</t>
  </si>
  <si>
    <t>SOUTHWEST POWER POOL INC</t>
  </si>
  <si>
    <t>WESTERN ENERGY IMBALANCE SERVI</t>
  </si>
  <si>
    <t>RELIABILITY COORDINATION FEE</t>
  </si>
  <si>
    <t>165004 MAINTENANCE</t>
  </si>
  <si>
    <t>MAINTENANCE</t>
  </si>
  <si>
    <t>165051 COAL</t>
  </si>
  <si>
    <t>COAL</t>
  </si>
  <si>
    <t>WYO Frontier Partners</t>
  </si>
  <si>
    <t>Ready Wyoming Pre Payment - Land</t>
  </si>
  <si>
    <t xml:space="preserve">Aon </t>
  </si>
  <si>
    <t>Energy Insurance Services (EIS)</t>
  </si>
  <si>
    <t>Wildfire Insurance</t>
  </si>
  <si>
    <t>CLFP Terror 23-24</t>
  </si>
  <si>
    <t>Brown &amp; Brown Ins - Acquired Hays Group</t>
  </si>
  <si>
    <t>CLFP Terror 23-24-CPGS</t>
  </si>
  <si>
    <t xml:space="preserve">Aon 2024 </t>
  </si>
  <si>
    <t>13 Mo. Avg.</t>
  </si>
  <si>
    <t>Worksheet A8</t>
  </si>
  <si>
    <t>Prepayments</t>
  </si>
  <si>
    <t>Cheyenne Light, Fuel &amp; Power</t>
  </si>
  <si>
    <t>Page 1 of 1</t>
  </si>
  <si>
    <t>Line</t>
  </si>
  <si>
    <t>Prepaid Item (Note B)</t>
  </si>
  <si>
    <t>Description</t>
  </si>
  <si>
    <t>13 Month Average Balance
(Note C)</t>
  </si>
  <si>
    <t>Allocator</t>
  </si>
  <si>
    <t>Allocation Factor</t>
  </si>
  <si>
    <t>Allocated Amount</t>
  </si>
  <si>
    <t>(a)</t>
  </si>
  <si>
    <t>(b)</t>
  </si>
  <si>
    <t>(c)</t>
  </si>
  <si>
    <t>(d)</t>
  </si>
  <si>
    <t>(e)</t>
  </si>
  <si>
    <t>(f)</t>
  </si>
  <si>
    <t>WECC Dues</t>
  </si>
  <si>
    <t>TP</t>
  </si>
  <si>
    <t>Reliability Dues</t>
  </si>
  <si>
    <t xml:space="preserve"> Reliability Dues</t>
  </si>
  <si>
    <t>Auto Policy 17/18</t>
  </si>
  <si>
    <t>Insurance Auto policy</t>
  </si>
  <si>
    <t>WS</t>
  </si>
  <si>
    <t>Workers Compensation</t>
  </si>
  <si>
    <t>Workers Compensation policy</t>
  </si>
  <si>
    <t>Insurance Terrorism Policy - General</t>
  </si>
  <si>
    <t>Insurance Terrorism Policy - Specific Asset</t>
  </si>
  <si>
    <t>NA</t>
  </si>
  <si>
    <t>Property Insurance-CPGS</t>
  </si>
  <si>
    <t>Property Insurance Policy - Specific Asset</t>
  </si>
  <si>
    <t>Property Insurance Policy - General</t>
  </si>
  <si>
    <t>EAM Enterpise Storage</t>
  </si>
  <si>
    <t>Data Storage - General</t>
  </si>
  <si>
    <t>Prepaid Coal</t>
  </si>
  <si>
    <t>Timing of Coal payments vs. received according to contract</t>
  </si>
  <si>
    <t>Lease</t>
  </si>
  <si>
    <t>Wygen 2 Ground Lease (Production)</t>
  </si>
  <si>
    <t>Harriman Communication tower lease (Distribution)</t>
  </si>
  <si>
    <t>Horse Creek Site Trunking System Repeater Radio (Distribution)</t>
  </si>
  <si>
    <t>Maintenance</t>
  </si>
  <si>
    <t>Maintenance - CPGS prepayment</t>
  </si>
  <si>
    <t>Wildfire Insurance Policy</t>
  </si>
  <si>
    <t>AON</t>
  </si>
  <si>
    <t>Consulting Retainer</t>
  </si>
  <si>
    <t>Ready Wyoming</t>
  </si>
  <si>
    <t>Advanced Payments for Ready Wyoming</t>
  </si>
  <si>
    <t>Total</t>
  </si>
  <si>
    <t>(Note A)</t>
  </si>
  <si>
    <t>Total from A4-Rate Base</t>
  </si>
  <si>
    <t>Variance</t>
  </si>
  <si>
    <t>Notes</t>
  </si>
  <si>
    <t>A</t>
  </si>
  <si>
    <t>To Actual Attachment H, page 2, line 30</t>
  </si>
  <si>
    <t>B</t>
  </si>
  <si>
    <t>If Cheyenne Light includes a new prepayment and allocator on one of the reserved lines that are data enterable fields, it will provide a description of its justification for inclusion of the prepayment and choice of allocator at the first opportunity under its protocols whether that is in its posting of its Projected Net Revenue Requirement, its Informational Filing with FERC or its posting of its Annual True-Up as those times are set in the protocols.  Cheyenne Light’s support must include a showing that the prepayment is of an expense that is included in the costs allocated to OATT transmission service in the given year, that the amount is properly recorded in Account 165, and that the allocation method proposed for the prepayment amount matches the allocation method for the expense in the cost-of-service.  In addition, if a customer acting pursuant to the formal challenge process under the protocols challenges inclusion of a new prepayment and/or prepayment allocator or if FERC institutes a FPA 206 in response to Cheyenne Light including a new prepayment and/or prepayment allocator, Cheyenne Light while not required to make a FPA section 205 filing for such change(s), shall bear a FPA Section 205 burden to show that its inclusion of the new prepayment and choice of allocator results in a just and reasonable allocation of costs to OATT Transmission Service.  The foregoing disclosure obligations and retention of burden applies only in the instances described in this note.</t>
  </si>
  <si>
    <t>C</t>
  </si>
  <si>
    <t>The total of the 13 month average of the individual items will match the 13 month average calculated on A4-Rate Base, page 2 line 14 column (h).  The variance between A8 and A4 will be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</si>
</sst>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_);_(* \(#,##0\);_(* &quot;-&quot;??_);_(@_)"/>
    <numFmt numFmtId="165" formatCode="&quot;$&quot;#,##0.00"/>
    <numFmt numFmtId="166" formatCode="_(&quot;$&quot;* #,##0_);_(&quot;$&quot;* \(#,##0\);_(&quot;$&quot;* &quot;-&quot;??_);_(@_)"/>
    <numFmt numFmtId="167" formatCode="_(* #,##0.00000_);_(* \(#,##0.00000\);_(* &quot;-&quot;??_);_(@_)"/>
  </numFmts>
  <fonts count="11">
    <font>
      <sz val="11"/>
      <color theme="1"/>
      <name val="Aptos Narrow"/>
      <family val="2"/>
      <scheme val="minor"/>
    </font>
    <font>
      <sz val="11"/>
      <color theme="1"/>
      <name val="Aptos Narrow"/>
      <family val="2"/>
      <scheme val="minor"/>
    </font>
    <font>
      <b/>
      <sz val="11"/>
      <color theme="1"/>
      <name val="Aptos Narrow"/>
      <family val="2"/>
      <scheme val="minor"/>
    </font>
    <font>
      <sz val="11"/>
      <color theme="1"/>
      <name val="Calibri"/>
      <family val="2"/>
    </font>
    <font>
      <sz val="10"/>
      <name val="Times New Roman"/>
      <family val="1"/>
    </font>
    <font>
      <b/>
      <sz val="10"/>
      <name val="Arial Unicode MS"/>
      <family val="2"/>
    </font>
    <font>
      <sz val="10"/>
      <name val="Arial"/>
      <family val="2"/>
    </font>
    <font>
      <b/>
      <sz val="10"/>
      <name val="Times New Roman"/>
      <family val="1"/>
    </font>
    <font>
      <sz val="12"/>
      <name val="Arial MT"/>
    </font>
    <font>
      <sz val="10"/>
      <color rgb="FF000099"/>
      <name val="Times New Roman"/>
      <family val="1"/>
    </font>
    <font>
      <u/>
      <sz val="10"/>
      <name val="Times New Roman"/>
      <family val="1"/>
    </font>
  </fonts>
  <fills count="4">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s>
  <borders count="5">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0">
    <xf numFmtId="0" fontId="0" fillId="0" borderId="0"/>
    <xf numFmtId="43" fontId="1" fillId="0" borderId="0" applyFont="0" applyFill="0" applyBorder="0" applyAlignment="0" applyProtection="0"/>
    <xf numFmtId="0" fontId="1" fillId="0" borderId="0"/>
    <xf numFmtId="0" fontId="3" fillId="0" borderId="0"/>
    <xf numFmtId="43" fontId="5" fillId="0" borderId="0" applyFont="0" applyFill="0" applyBorder="0" applyAlignment="0" applyProtection="0"/>
    <xf numFmtId="0" fontId="6" fillId="0" borderId="0"/>
    <xf numFmtId="165" fontId="8" fillId="0" borderId="0" applyProtection="0"/>
    <xf numFmtId="44" fontId="6" fillId="0" borderId="0" applyFont="0" applyFill="0" applyBorder="0" applyAlignment="0" applyProtection="0"/>
    <xf numFmtId="43" fontId="8" fillId="0" borderId="0" applyFont="0" applyFill="0" applyBorder="0" applyAlignment="0" applyProtection="0"/>
    <xf numFmtId="9" fontId="6" fillId="0" borderId="0" applyFont="0" applyFill="0" applyBorder="0" applyAlignment="0" applyProtection="0"/>
  </cellStyleXfs>
  <cellXfs count="55">
    <xf numFmtId="0" fontId="0" fillId="0" borderId="0" xfId="0"/>
    <xf numFmtId="0" fontId="2" fillId="0" borderId="0" xfId="0" applyFont="1"/>
    <xf numFmtId="0" fontId="0" fillId="0" borderId="0" xfId="2" applyFont="1"/>
    <xf numFmtId="0" fontId="2" fillId="0" borderId="1" xfId="0" applyFont="1" applyBorder="1"/>
    <xf numFmtId="14" fontId="2" fillId="0" borderId="0" xfId="0" applyNumberFormat="1" applyFont="1"/>
    <xf numFmtId="164" fontId="0" fillId="0" borderId="0" xfId="1" applyNumberFormat="1" applyFont="1" applyFill="1"/>
    <xf numFmtId="164" fontId="0" fillId="0" borderId="1" xfId="1" applyNumberFormat="1" applyFont="1" applyFill="1" applyBorder="1"/>
    <xf numFmtId="0" fontId="0" fillId="0" borderId="1" xfId="2" applyFont="1" applyBorder="1"/>
    <xf numFmtId="0" fontId="4" fillId="0" borderId="0" xfId="5" applyFont="1"/>
    <xf numFmtId="165" fontId="4" fillId="0" borderId="0" xfId="6" applyFont="1"/>
    <xf numFmtId="0" fontId="4" fillId="0" borderId="0" xfId="5" applyFont="1" applyAlignment="1">
      <alignment horizontal="right"/>
    </xf>
    <xf numFmtId="0" fontId="7" fillId="0" borderId="0" xfId="5" applyFont="1"/>
    <xf numFmtId="165" fontId="7" fillId="0" borderId="0" xfId="6" applyFont="1" applyAlignment="1" applyProtection="1">
      <alignment horizontal="center"/>
      <protection locked="0"/>
    </xf>
    <xf numFmtId="165" fontId="7" fillId="0" borderId="0" xfId="6" applyFont="1" applyAlignment="1" applyProtection="1">
      <alignment horizontal="center" wrapText="1"/>
      <protection locked="0"/>
    </xf>
    <xf numFmtId="0" fontId="4" fillId="0" borderId="1" xfId="5" applyFont="1" applyBorder="1"/>
    <xf numFmtId="165" fontId="7" fillId="0" borderId="1" xfId="6" applyFont="1" applyBorder="1" applyAlignment="1" applyProtection="1">
      <alignment horizontal="center"/>
      <protection locked="0"/>
    </xf>
    <xf numFmtId="165" fontId="7" fillId="0" borderId="1" xfId="6" applyFont="1" applyBorder="1" applyAlignment="1" applyProtection="1">
      <alignment horizontal="center" wrapText="1"/>
      <protection locked="0"/>
    </xf>
    <xf numFmtId="0" fontId="4" fillId="0" borderId="0" xfId="5" applyFont="1" applyAlignment="1">
      <alignment horizontal="center"/>
    </xf>
    <xf numFmtId="14" fontId="4" fillId="0" borderId="0" xfId="6" applyNumberFormat="1" applyFont="1" applyProtection="1">
      <protection locked="0"/>
    </xf>
    <xf numFmtId="166" fontId="9" fillId="2" borderId="0" xfId="7" applyNumberFormat="1" applyFont="1" applyFill="1" applyAlignment="1" applyProtection="1">
      <protection locked="0"/>
    </xf>
    <xf numFmtId="14" fontId="4" fillId="0" borderId="0" xfId="6" applyNumberFormat="1" applyFont="1" applyAlignment="1" applyProtection="1">
      <alignment horizontal="center"/>
      <protection locked="0"/>
    </xf>
    <xf numFmtId="167" fontId="4" fillId="0" borderId="0" xfId="8" applyNumberFormat="1" applyFont="1" applyFill="1" applyAlignment="1" applyProtection="1">
      <protection locked="0"/>
    </xf>
    <xf numFmtId="166" fontId="4" fillId="0" borderId="0" xfId="7" applyNumberFormat="1" applyFont="1" applyFill="1" applyAlignment="1" applyProtection="1">
      <protection locked="0"/>
    </xf>
    <xf numFmtId="164" fontId="9" fillId="2" borderId="0" xfId="8" applyNumberFormat="1" applyFont="1" applyFill="1" applyAlignment="1" applyProtection="1">
      <protection locked="0"/>
    </xf>
    <xf numFmtId="164" fontId="4" fillId="0" borderId="0" xfId="8" applyNumberFormat="1" applyFont="1" applyFill="1" applyAlignment="1" applyProtection="1">
      <protection locked="0"/>
    </xf>
    <xf numFmtId="166" fontId="4" fillId="0" borderId="0" xfId="5" applyNumberFormat="1" applyFont="1"/>
    <xf numFmtId="14" fontId="9" fillId="2" borderId="0" xfId="6" applyNumberFormat="1" applyFont="1" applyFill="1" applyProtection="1">
      <protection locked="0"/>
    </xf>
    <xf numFmtId="0" fontId="9" fillId="2" borderId="0" xfId="5" applyFont="1" applyFill="1"/>
    <xf numFmtId="14" fontId="9" fillId="2" borderId="0" xfId="6" applyNumberFormat="1" applyFont="1" applyFill="1" applyAlignment="1" applyProtection="1">
      <alignment horizontal="center"/>
      <protection locked="0"/>
    </xf>
    <xf numFmtId="10" fontId="4" fillId="0" borderId="0" xfId="9" applyNumberFormat="1" applyFont="1" applyFill="1"/>
    <xf numFmtId="0" fontId="4" fillId="0" borderId="2" xfId="5" applyFont="1" applyBorder="1"/>
    <xf numFmtId="166" fontId="4" fillId="0" borderId="2" xfId="7" applyNumberFormat="1" applyFont="1" applyFill="1" applyBorder="1"/>
    <xf numFmtId="166" fontId="4" fillId="0" borderId="2" xfId="7" applyNumberFormat="1" applyFont="1" applyBorder="1"/>
    <xf numFmtId="166" fontId="4" fillId="0" borderId="3" xfId="7" applyNumberFormat="1" applyFont="1" applyBorder="1"/>
    <xf numFmtId="166" fontId="4" fillId="0" borderId="4" xfId="7" applyNumberFormat="1" applyFont="1" applyBorder="1"/>
    <xf numFmtId="0" fontId="9" fillId="0" borderId="0" xfId="5" applyFont="1"/>
    <xf numFmtId="166" fontId="4" fillId="0" borderId="0" xfId="7" applyNumberFormat="1" applyFont="1" applyFill="1" applyBorder="1"/>
    <xf numFmtId="166" fontId="4" fillId="0" borderId="0" xfId="7" applyNumberFormat="1" applyFont="1" applyBorder="1"/>
    <xf numFmtId="0" fontId="10" fillId="0" borderId="0" xfId="5" applyFont="1" applyAlignment="1">
      <alignment horizontal="center"/>
    </xf>
    <xf numFmtId="0" fontId="4" fillId="0" borderId="0" xfId="5" applyFont="1" applyAlignment="1">
      <alignment horizontal="center" vertical="top"/>
    </xf>
    <xf numFmtId="44" fontId="4" fillId="0" borderId="0" xfId="5" applyNumberFormat="1" applyFont="1"/>
    <xf numFmtId="0" fontId="4" fillId="0" borderId="0" xfId="5" quotePrefix="1" applyFont="1"/>
    <xf numFmtId="166" fontId="9" fillId="2" borderId="0" xfId="8" applyNumberFormat="1" applyFont="1" applyFill="1" applyAlignment="1" applyProtection="1">
      <protection locked="0"/>
    </xf>
    <xf numFmtId="164" fontId="0" fillId="0" borderId="0" xfId="1" applyNumberFormat="1" applyFont="1" applyFill="1" applyBorder="1"/>
    <xf numFmtId="3" fontId="0" fillId="0" borderId="0" xfId="1" applyNumberFormat="1" applyFont="1" applyFill="1" applyBorder="1"/>
    <xf numFmtId="164" fontId="0" fillId="3" borderId="0" xfId="1" applyNumberFormat="1" applyFont="1" applyFill="1"/>
    <xf numFmtId="164" fontId="0" fillId="3" borderId="1" xfId="1" applyNumberFormat="1" applyFont="1" applyFill="1" applyBorder="1"/>
    <xf numFmtId="0" fontId="0" fillId="0" borderId="1" xfId="0" applyBorder="1"/>
    <xf numFmtId="3" fontId="0" fillId="0" borderId="1" xfId="0" applyNumberFormat="1" applyBorder="1"/>
    <xf numFmtId="3" fontId="0" fillId="0" borderId="0" xfId="0" applyNumberFormat="1"/>
    <xf numFmtId="3" fontId="0" fillId="3" borderId="0" xfId="0" applyNumberFormat="1" applyFill="1"/>
    <xf numFmtId="0" fontId="4" fillId="0" borderId="0" xfId="5" applyFont="1" applyAlignment="1">
      <alignment horizontal="left" vertical="top" wrapText="1"/>
    </xf>
    <xf numFmtId="0" fontId="7" fillId="0" borderId="0" xfId="5" applyFont="1" applyAlignment="1">
      <alignment horizontal="center"/>
    </xf>
    <xf numFmtId="165" fontId="4" fillId="0" borderId="0" xfId="6" applyFont="1" applyAlignment="1" applyProtection="1">
      <alignment horizontal="center"/>
      <protection locked="0"/>
    </xf>
    <xf numFmtId="49" fontId="7" fillId="0" borderId="0" xfId="5" applyNumberFormat="1" applyFont="1" applyAlignment="1">
      <alignment horizontal="center"/>
    </xf>
  </cellXfs>
  <cellStyles count="10">
    <cellStyle name="Comma" xfId="1" builtinId="3"/>
    <cellStyle name="Comma 2" xfId="8" xr:uid="{AC4FD9FE-323B-4865-83F5-F6C1A1DB9D01}"/>
    <cellStyle name="Comma 2 3" xfId="4" xr:uid="{80EACB03-57D4-4454-9FB1-1FC32D225D09}"/>
    <cellStyle name="Currency 2" xfId="7" xr:uid="{6DBD7C9E-B2A4-4CE8-9076-5244C177CA29}"/>
    <cellStyle name="Normal" xfId="0" builtinId="0"/>
    <cellStyle name="Normal 160 3 2" xfId="2" xr:uid="{30E066D8-94F5-45B4-97A6-9AAF9B55AB38}"/>
    <cellStyle name="Normal 2" xfId="3" xr:uid="{DBC5F887-9C40-4C91-83C6-2EECF4A72BE3}"/>
    <cellStyle name="Normal 2 2" xfId="6" xr:uid="{90A17FA0-F0AE-4169-9CE4-7219E5A4DF55}"/>
    <cellStyle name="Normal_PRECorp2002HeintzResponse 8-21-03" xfId="5" xr:uid="{BB29B869-6EF1-448D-AB0B-7BABC7494A43}"/>
    <cellStyle name="Percent 2" xfId="9" xr:uid="{BA740C3B-B660-4106-BA52-12460CD450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Okouchi, Marie" id="{2B572EFC-429B-4B0D-A33F-9C530839624A}" userId="S::Marie.Okouchi@blackhillsenergy.com::46f4f81d-3616-4a6b-9c7f-71f4ce1c253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O10" dT="2025-04-14T23:54:04.16" personId="{2B572EFC-429B-4B0D-A33F-9C530839624A}" id="{D7819681-502C-4B06-8C1E-0A7D5EB98E8E}">
    <text>Check on split? New company or renamed?</text>
  </threadedComment>
  <threadedComment ref="O10" dT="2025-05-01T14:05:42.35" personId="{2B572EFC-429B-4B0D-A33F-9C530839624A}" id="{7916B377-E383-4EC5-9E88-2F3C98317FFE}" parentId="{D7819681-502C-4B06-8C1E-0A7D5EB98E8E}">
    <text xml:space="preserve">Hays Group was acquired by Brown &amp; Brown - per Brad Newton: Hays, now Brown and Brown, is our insurance broker who assists us in placing the terrorism insurance. They are not an insurance company providing the coverage, so I don’t believe they would have anything to do with the split, nor would it have changed as a result of the acquisition.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3E5D1-C256-4B59-8647-421C499A6C67}">
  <sheetPr>
    <tabColor theme="0" tint="-4.9989318521683403E-2"/>
    <pageSetUpPr fitToPage="1"/>
  </sheetPr>
  <dimension ref="A1:Q41"/>
  <sheetViews>
    <sheetView tabSelected="1" workbookViewId="0">
      <selection activeCell="A43" sqref="A43"/>
    </sheetView>
  </sheetViews>
  <sheetFormatPr defaultColWidth="8.6640625" defaultRowHeight="13.2"/>
  <cols>
    <col min="1" max="1" width="2.5546875" style="8" customWidth="1"/>
    <col min="2" max="2" width="5.88671875" style="8" customWidth="1"/>
    <col min="3" max="3" width="21.33203125" style="8" customWidth="1"/>
    <col min="4" max="4" width="45" style="8" bestFit="1" customWidth="1"/>
    <col min="5" max="5" width="12.21875" style="8" customWidth="1"/>
    <col min="6" max="6" width="8.77734375" style="8" customWidth="1"/>
    <col min="7" max="7" width="9.21875" style="8" customWidth="1"/>
    <col min="8" max="8" width="11.21875" style="40" customWidth="1"/>
    <col min="9" max="9" width="10" style="8" customWidth="1"/>
    <col min="10" max="10" width="8.6640625" style="8"/>
    <col min="11" max="11" width="11.21875" style="8" bestFit="1" customWidth="1"/>
    <col min="12" max="12" width="10.77734375" style="8" customWidth="1"/>
    <col min="13" max="13" width="9.109375" style="8" bestFit="1" customWidth="1"/>
    <col min="14" max="256" width="8.6640625" style="8"/>
    <col min="257" max="257" width="12.44140625" style="8" customWidth="1"/>
    <col min="258" max="258" width="4.33203125" style="8" customWidth="1"/>
    <col min="259" max="260" width="2.21875" style="8" customWidth="1"/>
    <col min="261" max="261" width="4.88671875" style="8" customWidth="1"/>
    <col min="262" max="262" width="29.5546875" style="8" customWidth="1"/>
    <col min="263" max="263" width="2.21875" style="8" customWidth="1"/>
    <col min="264" max="265" width="10" style="8" customWidth="1"/>
    <col min="266" max="512" width="8.6640625" style="8"/>
    <col min="513" max="513" width="12.44140625" style="8" customWidth="1"/>
    <col min="514" max="514" width="4.33203125" style="8" customWidth="1"/>
    <col min="515" max="516" width="2.21875" style="8" customWidth="1"/>
    <col min="517" max="517" width="4.88671875" style="8" customWidth="1"/>
    <col min="518" max="518" width="29.5546875" style="8" customWidth="1"/>
    <col min="519" max="519" width="2.21875" style="8" customWidth="1"/>
    <col min="520" max="521" width="10" style="8" customWidth="1"/>
    <col min="522" max="768" width="8.6640625" style="8"/>
    <col min="769" max="769" width="12.44140625" style="8" customWidth="1"/>
    <col min="770" max="770" width="4.33203125" style="8" customWidth="1"/>
    <col min="771" max="772" width="2.21875" style="8" customWidth="1"/>
    <col min="773" max="773" width="4.88671875" style="8" customWidth="1"/>
    <col min="774" max="774" width="29.5546875" style="8" customWidth="1"/>
    <col min="775" max="775" width="2.21875" style="8" customWidth="1"/>
    <col min="776" max="777" width="10" style="8" customWidth="1"/>
    <col min="778" max="1024" width="8.6640625" style="8"/>
    <col min="1025" max="1025" width="12.44140625" style="8" customWidth="1"/>
    <col min="1026" max="1026" width="4.33203125" style="8" customWidth="1"/>
    <col min="1027" max="1028" width="2.21875" style="8" customWidth="1"/>
    <col min="1029" max="1029" width="4.88671875" style="8" customWidth="1"/>
    <col min="1030" max="1030" width="29.5546875" style="8" customWidth="1"/>
    <col min="1031" max="1031" width="2.21875" style="8" customWidth="1"/>
    <col min="1032" max="1033" width="10" style="8" customWidth="1"/>
    <col min="1034" max="1280" width="8.6640625" style="8"/>
    <col min="1281" max="1281" width="12.44140625" style="8" customWidth="1"/>
    <col min="1282" max="1282" width="4.33203125" style="8" customWidth="1"/>
    <col min="1283" max="1284" width="2.21875" style="8" customWidth="1"/>
    <col min="1285" max="1285" width="4.88671875" style="8" customWidth="1"/>
    <col min="1286" max="1286" width="29.5546875" style="8" customWidth="1"/>
    <col min="1287" max="1287" width="2.21875" style="8" customWidth="1"/>
    <col min="1288" max="1289" width="10" style="8" customWidth="1"/>
    <col min="1290" max="1536" width="8.6640625" style="8"/>
    <col min="1537" max="1537" width="12.44140625" style="8" customWidth="1"/>
    <col min="1538" max="1538" width="4.33203125" style="8" customWidth="1"/>
    <col min="1539" max="1540" width="2.21875" style="8" customWidth="1"/>
    <col min="1541" max="1541" width="4.88671875" style="8" customWidth="1"/>
    <col min="1542" max="1542" width="29.5546875" style="8" customWidth="1"/>
    <col min="1543" max="1543" width="2.21875" style="8" customWidth="1"/>
    <col min="1544" max="1545" width="10" style="8" customWidth="1"/>
    <col min="1546" max="1792" width="8.6640625" style="8"/>
    <col min="1793" max="1793" width="12.44140625" style="8" customWidth="1"/>
    <col min="1794" max="1794" width="4.33203125" style="8" customWidth="1"/>
    <col min="1795" max="1796" width="2.21875" style="8" customWidth="1"/>
    <col min="1797" max="1797" width="4.88671875" style="8" customWidth="1"/>
    <col min="1798" max="1798" width="29.5546875" style="8" customWidth="1"/>
    <col min="1799" max="1799" width="2.21875" style="8" customWidth="1"/>
    <col min="1800" max="1801" width="10" style="8" customWidth="1"/>
    <col min="1802" max="2048" width="8.6640625" style="8"/>
    <col min="2049" max="2049" width="12.44140625" style="8" customWidth="1"/>
    <col min="2050" max="2050" width="4.33203125" style="8" customWidth="1"/>
    <col min="2051" max="2052" width="2.21875" style="8" customWidth="1"/>
    <col min="2053" max="2053" width="4.88671875" style="8" customWidth="1"/>
    <col min="2054" max="2054" width="29.5546875" style="8" customWidth="1"/>
    <col min="2055" max="2055" width="2.21875" style="8" customWidth="1"/>
    <col min="2056" max="2057" width="10" style="8" customWidth="1"/>
    <col min="2058" max="2304" width="8.6640625" style="8"/>
    <col min="2305" max="2305" width="12.44140625" style="8" customWidth="1"/>
    <col min="2306" max="2306" width="4.33203125" style="8" customWidth="1"/>
    <col min="2307" max="2308" width="2.21875" style="8" customWidth="1"/>
    <col min="2309" max="2309" width="4.88671875" style="8" customWidth="1"/>
    <col min="2310" max="2310" width="29.5546875" style="8" customWidth="1"/>
    <col min="2311" max="2311" width="2.21875" style="8" customWidth="1"/>
    <col min="2312" max="2313" width="10" style="8" customWidth="1"/>
    <col min="2314" max="2560" width="8.6640625" style="8"/>
    <col min="2561" max="2561" width="12.44140625" style="8" customWidth="1"/>
    <col min="2562" max="2562" width="4.33203125" style="8" customWidth="1"/>
    <col min="2563" max="2564" width="2.21875" style="8" customWidth="1"/>
    <col min="2565" max="2565" width="4.88671875" style="8" customWidth="1"/>
    <col min="2566" max="2566" width="29.5546875" style="8" customWidth="1"/>
    <col min="2567" max="2567" width="2.21875" style="8" customWidth="1"/>
    <col min="2568" max="2569" width="10" style="8" customWidth="1"/>
    <col min="2570" max="2816" width="8.6640625" style="8"/>
    <col min="2817" max="2817" width="12.44140625" style="8" customWidth="1"/>
    <col min="2818" max="2818" width="4.33203125" style="8" customWidth="1"/>
    <col min="2819" max="2820" width="2.21875" style="8" customWidth="1"/>
    <col min="2821" max="2821" width="4.88671875" style="8" customWidth="1"/>
    <col min="2822" max="2822" width="29.5546875" style="8" customWidth="1"/>
    <col min="2823" max="2823" width="2.21875" style="8" customWidth="1"/>
    <col min="2824" max="2825" width="10" style="8" customWidth="1"/>
    <col min="2826" max="3072" width="8.6640625" style="8"/>
    <col min="3073" max="3073" width="12.44140625" style="8" customWidth="1"/>
    <col min="3074" max="3074" width="4.33203125" style="8" customWidth="1"/>
    <col min="3075" max="3076" width="2.21875" style="8" customWidth="1"/>
    <col min="3077" max="3077" width="4.88671875" style="8" customWidth="1"/>
    <col min="3078" max="3078" width="29.5546875" style="8" customWidth="1"/>
    <col min="3079" max="3079" width="2.21875" style="8" customWidth="1"/>
    <col min="3080" max="3081" width="10" style="8" customWidth="1"/>
    <col min="3082" max="3328" width="8.6640625" style="8"/>
    <col min="3329" max="3329" width="12.44140625" style="8" customWidth="1"/>
    <col min="3330" max="3330" width="4.33203125" style="8" customWidth="1"/>
    <col min="3331" max="3332" width="2.21875" style="8" customWidth="1"/>
    <col min="3333" max="3333" width="4.88671875" style="8" customWidth="1"/>
    <col min="3334" max="3334" width="29.5546875" style="8" customWidth="1"/>
    <col min="3335" max="3335" width="2.21875" style="8" customWidth="1"/>
    <col min="3336" max="3337" width="10" style="8" customWidth="1"/>
    <col min="3338" max="3584" width="8.6640625" style="8"/>
    <col min="3585" max="3585" width="12.44140625" style="8" customWidth="1"/>
    <col min="3586" max="3586" width="4.33203125" style="8" customWidth="1"/>
    <col min="3587" max="3588" width="2.21875" style="8" customWidth="1"/>
    <col min="3589" max="3589" width="4.88671875" style="8" customWidth="1"/>
    <col min="3590" max="3590" width="29.5546875" style="8" customWidth="1"/>
    <col min="3591" max="3591" width="2.21875" style="8" customWidth="1"/>
    <col min="3592" max="3593" width="10" style="8" customWidth="1"/>
    <col min="3594" max="3840" width="8.6640625" style="8"/>
    <col min="3841" max="3841" width="12.44140625" style="8" customWidth="1"/>
    <col min="3842" max="3842" width="4.33203125" style="8" customWidth="1"/>
    <col min="3843" max="3844" width="2.21875" style="8" customWidth="1"/>
    <col min="3845" max="3845" width="4.88671875" style="8" customWidth="1"/>
    <col min="3846" max="3846" width="29.5546875" style="8" customWidth="1"/>
    <col min="3847" max="3847" width="2.21875" style="8" customWidth="1"/>
    <col min="3848" max="3849" width="10" style="8" customWidth="1"/>
    <col min="3850" max="4096" width="8.6640625" style="8"/>
    <col min="4097" max="4097" width="12.44140625" style="8" customWidth="1"/>
    <col min="4098" max="4098" width="4.33203125" style="8" customWidth="1"/>
    <col min="4099" max="4100" width="2.21875" style="8" customWidth="1"/>
    <col min="4101" max="4101" width="4.88671875" style="8" customWidth="1"/>
    <col min="4102" max="4102" width="29.5546875" style="8" customWidth="1"/>
    <col min="4103" max="4103" width="2.21875" style="8" customWidth="1"/>
    <col min="4104" max="4105" width="10" style="8" customWidth="1"/>
    <col min="4106" max="4352" width="8.6640625" style="8"/>
    <col min="4353" max="4353" width="12.44140625" style="8" customWidth="1"/>
    <col min="4354" max="4354" width="4.33203125" style="8" customWidth="1"/>
    <col min="4355" max="4356" width="2.21875" style="8" customWidth="1"/>
    <col min="4357" max="4357" width="4.88671875" style="8" customWidth="1"/>
    <col min="4358" max="4358" width="29.5546875" style="8" customWidth="1"/>
    <col min="4359" max="4359" width="2.21875" style="8" customWidth="1"/>
    <col min="4360" max="4361" width="10" style="8" customWidth="1"/>
    <col min="4362" max="4608" width="8.6640625" style="8"/>
    <col min="4609" max="4609" width="12.44140625" style="8" customWidth="1"/>
    <col min="4610" max="4610" width="4.33203125" style="8" customWidth="1"/>
    <col min="4611" max="4612" width="2.21875" style="8" customWidth="1"/>
    <col min="4613" max="4613" width="4.88671875" style="8" customWidth="1"/>
    <col min="4614" max="4614" width="29.5546875" style="8" customWidth="1"/>
    <col min="4615" max="4615" width="2.21875" style="8" customWidth="1"/>
    <col min="4616" max="4617" width="10" style="8" customWidth="1"/>
    <col min="4618" max="4864" width="8.6640625" style="8"/>
    <col min="4865" max="4865" width="12.44140625" style="8" customWidth="1"/>
    <col min="4866" max="4866" width="4.33203125" style="8" customWidth="1"/>
    <col min="4867" max="4868" width="2.21875" style="8" customWidth="1"/>
    <col min="4869" max="4869" width="4.88671875" style="8" customWidth="1"/>
    <col min="4870" max="4870" width="29.5546875" style="8" customWidth="1"/>
    <col min="4871" max="4871" width="2.21875" style="8" customWidth="1"/>
    <col min="4872" max="4873" width="10" style="8" customWidth="1"/>
    <col min="4874" max="5120" width="8.6640625" style="8"/>
    <col min="5121" max="5121" width="12.44140625" style="8" customWidth="1"/>
    <col min="5122" max="5122" width="4.33203125" style="8" customWidth="1"/>
    <col min="5123" max="5124" width="2.21875" style="8" customWidth="1"/>
    <col min="5125" max="5125" width="4.88671875" style="8" customWidth="1"/>
    <col min="5126" max="5126" width="29.5546875" style="8" customWidth="1"/>
    <col min="5127" max="5127" width="2.21875" style="8" customWidth="1"/>
    <col min="5128" max="5129" width="10" style="8" customWidth="1"/>
    <col min="5130" max="5376" width="8.6640625" style="8"/>
    <col min="5377" max="5377" width="12.44140625" style="8" customWidth="1"/>
    <col min="5378" max="5378" width="4.33203125" style="8" customWidth="1"/>
    <col min="5379" max="5380" width="2.21875" style="8" customWidth="1"/>
    <col min="5381" max="5381" width="4.88671875" style="8" customWidth="1"/>
    <col min="5382" max="5382" width="29.5546875" style="8" customWidth="1"/>
    <col min="5383" max="5383" width="2.21875" style="8" customWidth="1"/>
    <col min="5384" max="5385" width="10" style="8" customWidth="1"/>
    <col min="5386" max="5632" width="8.6640625" style="8"/>
    <col min="5633" max="5633" width="12.44140625" style="8" customWidth="1"/>
    <col min="5634" max="5634" width="4.33203125" style="8" customWidth="1"/>
    <col min="5635" max="5636" width="2.21875" style="8" customWidth="1"/>
    <col min="5637" max="5637" width="4.88671875" style="8" customWidth="1"/>
    <col min="5638" max="5638" width="29.5546875" style="8" customWidth="1"/>
    <col min="5639" max="5639" width="2.21875" style="8" customWidth="1"/>
    <col min="5640" max="5641" width="10" style="8" customWidth="1"/>
    <col min="5642" max="5888" width="8.6640625" style="8"/>
    <col min="5889" max="5889" width="12.44140625" style="8" customWidth="1"/>
    <col min="5890" max="5890" width="4.33203125" style="8" customWidth="1"/>
    <col min="5891" max="5892" width="2.21875" style="8" customWidth="1"/>
    <col min="5893" max="5893" width="4.88671875" style="8" customWidth="1"/>
    <col min="5894" max="5894" width="29.5546875" style="8" customWidth="1"/>
    <col min="5895" max="5895" width="2.21875" style="8" customWidth="1"/>
    <col min="5896" max="5897" width="10" style="8" customWidth="1"/>
    <col min="5898" max="6144" width="8.6640625" style="8"/>
    <col min="6145" max="6145" width="12.44140625" style="8" customWidth="1"/>
    <col min="6146" max="6146" width="4.33203125" style="8" customWidth="1"/>
    <col min="6147" max="6148" width="2.21875" style="8" customWidth="1"/>
    <col min="6149" max="6149" width="4.88671875" style="8" customWidth="1"/>
    <col min="6150" max="6150" width="29.5546875" style="8" customWidth="1"/>
    <col min="6151" max="6151" width="2.21875" style="8" customWidth="1"/>
    <col min="6152" max="6153" width="10" style="8" customWidth="1"/>
    <col min="6154" max="6400" width="8.6640625" style="8"/>
    <col min="6401" max="6401" width="12.44140625" style="8" customWidth="1"/>
    <col min="6402" max="6402" width="4.33203125" style="8" customWidth="1"/>
    <col min="6403" max="6404" width="2.21875" style="8" customWidth="1"/>
    <col min="6405" max="6405" width="4.88671875" style="8" customWidth="1"/>
    <col min="6406" max="6406" width="29.5546875" style="8" customWidth="1"/>
    <col min="6407" max="6407" width="2.21875" style="8" customWidth="1"/>
    <col min="6408" max="6409" width="10" style="8" customWidth="1"/>
    <col min="6410" max="6656" width="8.6640625" style="8"/>
    <col min="6657" max="6657" width="12.44140625" style="8" customWidth="1"/>
    <col min="6658" max="6658" width="4.33203125" style="8" customWidth="1"/>
    <col min="6659" max="6660" width="2.21875" style="8" customWidth="1"/>
    <col min="6661" max="6661" width="4.88671875" style="8" customWidth="1"/>
    <col min="6662" max="6662" width="29.5546875" style="8" customWidth="1"/>
    <col min="6663" max="6663" width="2.21875" style="8" customWidth="1"/>
    <col min="6664" max="6665" width="10" style="8" customWidth="1"/>
    <col min="6666" max="6912" width="8.6640625" style="8"/>
    <col min="6913" max="6913" width="12.44140625" style="8" customWidth="1"/>
    <col min="6914" max="6914" width="4.33203125" style="8" customWidth="1"/>
    <col min="6915" max="6916" width="2.21875" style="8" customWidth="1"/>
    <col min="6917" max="6917" width="4.88671875" style="8" customWidth="1"/>
    <col min="6918" max="6918" width="29.5546875" style="8" customWidth="1"/>
    <col min="6919" max="6919" width="2.21875" style="8" customWidth="1"/>
    <col min="6920" max="6921" width="10" style="8" customWidth="1"/>
    <col min="6922" max="7168" width="8.6640625" style="8"/>
    <col min="7169" max="7169" width="12.44140625" style="8" customWidth="1"/>
    <col min="7170" max="7170" width="4.33203125" style="8" customWidth="1"/>
    <col min="7171" max="7172" width="2.21875" style="8" customWidth="1"/>
    <col min="7173" max="7173" width="4.88671875" style="8" customWidth="1"/>
    <col min="7174" max="7174" width="29.5546875" style="8" customWidth="1"/>
    <col min="7175" max="7175" width="2.21875" style="8" customWidth="1"/>
    <col min="7176" max="7177" width="10" style="8" customWidth="1"/>
    <col min="7178" max="7424" width="8.6640625" style="8"/>
    <col min="7425" max="7425" width="12.44140625" style="8" customWidth="1"/>
    <col min="7426" max="7426" width="4.33203125" style="8" customWidth="1"/>
    <col min="7427" max="7428" width="2.21875" style="8" customWidth="1"/>
    <col min="7429" max="7429" width="4.88671875" style="8" customWidth="1"/>
    <col min="7430" max="7430" width="29.5546875" style="8" customWidth="1"/>
    <col min="7431" max="7431" width="2.21875" style="8" customWidth="1"/>
    <col min="7432" max="7433" width="10" style="8" customWidth="1"/>
    <col min="7434" max="7680" width="8.6640625" style="8"/>
    <col min="7681" max="7681" width="12.44140625" style="8" customWidth="1"/>
    <col min="7682" max="7682" width="4.33203125" style="8" customWidth="1"/>
    <col min="7683" max="7684" width="2.21875" style="8" customWidth="1"/>
    <col min="7685" max="7685" width="4.88671875" style="8" customWidth="1"/>
    <col min="7686" max="7686" width="29.5546875" style="8" customWidth="1"/>
    <col min="7687" max="7687" width="2.21875" style="8" customWidth="1"/>
    <col min="7688" max="7689" width="10" style="8" customWidth="1"/>
    <col min="7690" max="7936" width="8.6640625" style="8"/>
    <col min="7937" max="7937" width="12.44140625" style="8" customWidth="1"/>
    <col min="7938" max="7938" width="4.33203125" style="8" customWidth="1"/>
    <col min="7939" max="7940" width="2.21875" style="8" customWidth="1"/>
    <col min="7941" max="7941" width="4.88671875" style="8" customWidth="1"/>
    <col min="7942" max="7942" width="29.5546875" style="8" customWidth="1"/>
    <col min="7943" max="7943" width="2.21875" style="8" customWidth="1"/>
    <col min="7944" max="7945" width="10" style="8" customWidth="1"/>
    <col min="7946" max="8192" width="8.6640625" style="8"/>
    <col min="8193" max="8193" width="12.44140625" style="8" customWidth="1"/>
    <col min="8194" max="8194" width="4.33203125" style="8" customWidth="1"/>
    <col min="8195" max="8196" width="2.21875" style="8" customWidth="1"/>
    <col min="8197" max="8197" width="4.88671875" style="8" customWidth="1"/>
    <col min="8198" max="8198" width="29.5546875" style="8" customWidth="1"/>
    <col min="8199" max="8199" width="2.21875" style="8" customWidth="1"/>
    <col min="8200" max="8201" width="10" style="8" customWidth="1"/>
    <col min="8202" max="8448" width="8.6640625" style="8"/>
    <col min="8449" max="8449" width="12.44140625" style="8" customWidth="1"/>
    <col min="8450" max="8450" width="4.33203125" style="8" customWidth="1"/>
    <col min="8451" max="8452" width="2.21875" style="8" customWidth="1"/>
    <col min="8453" max="8453" width="4.88671875" style="8" customWidth="1"/>
    <col min="8454" max="8454" width="29.5546875" style="8" customWidth="1"/>
    <col min="8455" max="8455" width="2.21875" style="8" customWidth="1"/>
    <col min="8456" max="8457" width="10" style="8" customWidth="1"/>
    <col min="8458" max="8704" width="8.6640625" style="8"/>
    <col min="8705" max="8705" width="12.44140625" style="8" customWidth="1"/>
    <col min="8706" max="8706" width="4.33203125" style="8" customWidth="1"/>
    <col min="8707" max="8708" width="2.21875" style="8" customWidth="1"/>
    <col min="8709" max="8709" width="4.88671875" style="8" customWidth="1"/>
    <col min="8710" max="8710" width="29.5546875" style="8" customWidth="1"/>
    <col min="8711" max="8711" width="2.21875" style="8" customWidth="1"/>
    <col min="8712" max="8713" width="10" style="8" customWidth="1"/>
    <col min="8714" max="8960" width="8.6640625" style="8"/>
    <col min="8961" max="8961" width="12.44140625" style="8" customWidth="1"/>
    <col min="8962" max="8962" width="4.33203125" style="8" customWidth="1"/>
    <col min="8963" max="8964" width="2.21875" style="8" customWidth="1"/>
    <col min="8965" max="8965" width="4.88671875" style="8" customWidth="1"/>
    <col min="8966" max="8966" width="29.5546875" style="8" customWidth="1"/>
    <col min="8967" max="8967" width="2.21875" style="8" customWidth="1"/>
    <col min="8968" max="8969" width="10" style="8" customWidth="1"/>
    <col min="8970" max="9216" width="8.6640625" style="8"/>
    <col min="9217" max="9217" width="12.44140625" style="8" customWidth="1"/>
    <col min="9218" max="9218" width="4.33203125" style="8" customWidth="1"/>
    <col min="9219" max="9220" width="2.21875" style="8" customWidth="1"/>
    <col min="9221" max="9221" width="4.88671875" style="8" customWidth="1"/>
    <col min="9222" max="9222" width="29.5546875" style="8" customWidth="1"/>
    <col min="9223" max="9223" width="2.21875" style="8" customWidth="1"/>
    <col min="9224" max="9225" width="10" style="8" customWidth="1"/>
    <col min="9226" max="9472" width="8.6640625" style="8"/>
    <col min="9473" max="9473" width="12.44140625" style="8" customWidth="1"/>
    <col min="9474" max="9474" width="4.33203125" style="8" customWidth="1"/>
    <col min="9475" max="9476" width="2.21875" style="8" customWidth="1"/>
    <col min="9477" max="9477" width="4.88671875" style="8" customWidth="1"/>
    <col min="9478" max="9478" width="29.5546875" style="8" customWidth="1"/>
    <col min="9479" max="9479" width="2.21875" style="8" customWidth="1"/>
    <col min="9480" max="9481" width="10" style="8" customWidth="1"/>
    <col min="9482" max="9728" width="8.6640625" style="8"/>
    <col min="9729" max="9729" width="12.44140625" style="8" customWidth="1"/>
    <col min="9730" max="9730" width="4.33203125" style="8" customWidth="1"/>
    <col min="9731" max="9732" width="2.21875" style="8" customWidth="1"/>
    <col min="9733" max="9733" width="4.88671875" style="8" customWidth="1"/>
    <col min="9734" max="9734" width="29.5546875" style="8" customWidth="1"/>
    <col min="9735" max="9735" width="2.21875" style="8" customWidth="1"/>
    <col min="9736" max="9737" width="10" style="8" customWidth="1"/>
    <col min="9738" max="9984" width="8.6640625" style="8"/>
    <col min="9985" max="9985" width="12.44140625" style="8" customWidth="1"/>
    <col min="9986" max="9986" width="4.33203125" style="8" customWidth="1"/>
    <col min="9987" max="9988" width="2.21875" style="8" customWidth="1"/>
    <col min="9989" max="9989" width="4.88671875" style="8" customWidth="1"/>
    <col min="9990" max="9990" width="29.5546875" style="8" customWidth="1"/>
    <col min="9991" max="9991" width="2.21875" style="8" customWidth="1"/>
    <col min="9992" max="9993" width="10" style="8" customWidth="1"/>
    <col min="9994" max="10240" width="8.6640625" style="8"/>
    <col min="10241" max="10241" width="12.44140625" style="8" customWidth="1"/>
    <col min="10242" max="10242" width="4.33203125" style="8" customWidth="1"/>
    <col min="10243" max="10244" width="2.21875" style="8" customWidth="1"/>
    <col min="10245" max="10245" width="4.88671875" style="8" customWidth="1"/>
    <col min="10246" max="10246" width="29.5546875" style="8" customWidth="1"/>
    <col min="10247" max="10247" width="2.21875" style="8" customWidth="1"/>
    <col min="10248" max="10249" width="10" style="8" customWidth="1"/>
    <col min="10250" max="10496" width="8.6640625" style="8"/>
    <col min="10497" max="10497" width="12.44140625" style="8" customWidth="1"/>
    <col min="10498" max="10498" width="4.33203125" style="8" customWidth="1"/>
    <col min="10499" max="10500" width="2.21875" style="8" customWidth="1"/>
    <col min="10501" max="10501" width="4.88671875" style="8" customWidth="1"/>
    <col min="10502" max="10502" width="29.5546875" style="8" customWidth="1"/>
    <col min="10503" max="10503" width="2.21875" style="8" customWidth="1"/>
    <col min="10504" max="10505" width="10" style="8" customWidth="1"/>
    <col min="10506" max="10752" width="8.6640625" style="8"/>
    <col min="10753" max="10753" width="12.44140625" style="8" customWidth="1"/>
    <col min="10754" max="10754" width="4.33203125" style="8" customWidth="1"/>
    <col min="10755" max="10756" width="2.21875" style="8" customWidth="1"/>
    <col min="10757" max="10757" width="4.88671875" style="8" customWidth="1"/>
    <col min="10758" max="10758" width="29.5546875" style="8" customWidth="1"/>
    <col min="10759" max="10759" width="2.21875" style="8" customWidth="1"/>
    <col min="10760" max="10761" width="10" style="8" customWidth="1"/>
    <col min="10762" max="11008" width="8.6640625" style="8"/>
    <col min="11009" max="11009" width="12.44140625" style="8" customWidth="1"/>
    <col min="11010" max="11010" width="4.33203125" style="8" customWidth="1"/>
    <col min="11011" max="11012" width="2.21875" style="8" customWidth="1"/>
    <col min="11013" max="11013" width="4.88671875" style="8" customWidth="1"/>
    <col min="11014" max="11014" width="29.5546875" style="8" customWidth="1"/>
    <col min="11015" max="11015" width="2.21875" style="8" customWidth="1"/>
    <col min="11016" max="11017" width="10" style="8" customWidth="1"/>
    <col min="11018" max="11264" width="8.6640625" style="8"/>
    <col min="11265" max="11265" width="12.44140625" style="8" customWidth="1"/>
    <col min="11266" max="11266" width="4.33203125" style="8" customWidth="1"/>
    <col min="11267" max="11268" width="2.21875" style="8" customWidth="1"/>
    <col min="11269" max="11269" width="4.88671875" style="8" customWidth="1"/>
    <col min="11270" max="11270" width="29.5546875" style="8" customWidth="1"/>
    <col min="11271" max="11271" width="2.21875" style="8" customWidth="1"/>
    <col min="11272" max="11273" width="10" style="8" customWidth="1"/>
    <col min="11274" max="11520" width="8.6640625" style="8"/>
    <col min="11521" max="11521" width="12.44140625" style="8" customWidth="1"/>
    <col min="11522" max="11522" width="4.33203125" style="8" customWidth="1"/>
    <col min="11523" max="11524" width="2.21875" style="8" customWidth="1"/>
    <col min="11525" max="11525" width="4.88671875" style="8" customWidth="1"/>
    <col min="11526" max="11526" width="29.5546875" style="8" customWidth="1"/>
    <col min="11527" max="11527" width="2.21875" style="8" customWidth="1"/>
    <col min="11528" max="11529" width="10" style="8" customWidth="1"/>
    <col min="11530" max="11776" width="8.6640625" style="8"/>
    <col min="11777" max="11777" width="12.44140625" style="8" customWidth="1"/>
    <col min="11778" max="11778" width="4.33203125" style="8" customWidth="1"/>
    <col min="11779" max="11780" width="2.21875" style="8" customWidth="1"/>
    <col min="11781" max="11781" width="4.88671875" style="8" customWidth="1"/>
    <col min="11782" max="11782" width="29.5546875" style="8" customWidth="1"/>
    <col min="11783" max="11783" width="2.21875" style="8" customWidth="1"/>
    <col min="11784" max="11785" width="10" style="8" customWidth="1"/>
    <col min="11786" max="12032" width="8.6640625" style="8"/>
    <col min="12033" max="12033" width="12.44140625" style="8" customWidth="1"/>
    <col min="12034" max="12034" width="4.33203125" style="8" customWidth="1"/>
    <col min="12035" max="12036" width="2.21875" style="8" customWidth="1"/>
    <col min="12037" max="12037" width="4.88671875" style="8" customWidth="1"/>
    <col min="12038" max="12038" width="29.5546875" style="8" customWidth="1"/>
    <col min="12039" max="12039" width="2.21875" style="8" customWidth="1"/>
    <col min="12040" max="12041" width="10" style="8" customWidth="1"/>
    <col min="12042" max="12288" width="8.6640625" style="8"/>
    <col min="12289" max="12289" width="12.44140625" style="8" customWidth="1"/>
    <col min="12290" max="12290" width="4.33203125" style="8" customWidth="1"/>
    <col min="12291" max="12292" width="2.21875" style="8" customWidth="1"/>
    <col min="12293" max="12293" width="4.88671875" style="8" customWidth="1"/>
    <col min="12294" max="12294" width="29.5546875" style="8" customWidth="1"/>
    <col min="12295" max="12295" width="2.21875" style="8" customWidth="1"/>
    <col min="12296" max="12297" width="10" style="8" customWidth="1"/>
    <col min="12298" max="12544" width="8.6640625" style="8"/>
    <col min="12545" max="12545" width="12.44140625" style="8" customWidth="1"/>
    <col min="12546" max="12546" width="4.33203125" style="8" customWidth="1"/>
    <col min="12547" max="12548" width="2.21875" style="8" customWidth="1"/>
    <col min="12549" max="12549" width="4.88671875" style="8" customWidth="1"/>
    <col min="12550" max="12550" width="29.5546875" style="8" customWidth="1"/>
    <col min="12551" max="12551" width="2.21875" style="8" customWidth="1"/>
    <col min="12552" max="12553" width="10" style="8" customWidth="1"/>
    <col min="12554" max="12800" width="8.6640625" style="8"/>
    <col min="12801" max="12801" width="12.44140625" style="8" customWidth="1"/>
    <col min="12802" max="12802" width="4.33203125" style="8" customWidth="1"/>
    <col min="12803" max="12804" width="2.21875" style="8" customWidth="1"/>
    <col min="12805" max="12805" width="4.88671875" style="8" customWidth="1"/>
    <col min="12806" max="12806" width="29.5546875" style="8" customWidth="1"/>
    <col min="12807" max="12807" width="2.21875" style="8" customWidth="1"/>
    <col min="12808" max="12809" width="10" style="8" customWidth="1"/>
    <col min="12810" max="13056" width="8.6640625" style="8"/>
    <col min="13057" max="13057" width="12.44140625" style="8" customWidth="1"/>
    <col min="13058" max="13058" width="4.33203125" style="8" customWidth="1"/>
    <col min="13059" max="13060" width="2.21875" style="8" customWidth="1"/>
    <col min="13061" max="13061" width="4.88671875" style="8" customWidth="1"/>
    <col min="13062" max="13062" width="29.5546875" style="8" customWidth="1"/>
    <col min="13063" max="13063" width="2.21875" style="8" customWidth="1"/>
    <col min="13064" max="13065" width="10" style="8" customWidth="1"/>
    <col min="13066" max="13312" width="8.6640625" style="8"/>
    <col min="13313" max="13313" width="12.44140625" style="8" customWidth="1"/>
    <col min="13314" max="13314" width="4.33203125" style="8" customWidth="1"/>
    <col min="13315" max="13316" width="2.21875" style="8" customWidth="1"/>
    <col min="13317" max="13317" width="4.88671875" style="8" customWidth="1"/>
    <col min="13318" max="13318" width="29.5546875" style="8" customWidth="1"/>
    <col min="13319" max="13319" width="2.21875" style="8" customWidth="1"/>
    <col min="13320" max="13321" width="10" style="8" customWidth="1"/>
    <col min="13322" max="13568" width="8.6640625" style="8"/>
    <col min="13569" max="13569" width="12.44140625" style="8" customWidth="1"/>
    <col min="13570" max="13570" width="4.33203125" style="8" customWidth="1"/>
    <col min="13571" max="13572" width="2.21875" style="8" customWidth="1"/>
    <col min="13573" max="13573" width="4.88671875" style="8" customWidth="1"/>
    <col min="13574" max="13574" width="29.5546875" style="8" customWidth="1"/>
    <col min="13575" max="13575" width="2.21875" style="8" customWidth="1"/>
    <col min="13576" max="13577" width="10" style="8" customWidth="1"/>
    <col min="13578" max="13824" width="8.6640625" style="8"/>
    <col min="13825" max="13825" width="12.44140625" style="8" customWidth="1"/>
    <col min="13826" max="13826" width="4.33203125" style="8" customWidth="1"/>
    <col min="13827" max="13828" width="2.21875" style="8" customWidth="1"/>
    <col min="13829" max="13829" width="4.88671875" style="8" customWidth="1"/>
    <col min="13830" max="13830" width="29.5546875" style="8" customWidth="1"/>
    <col min="13831" max="13831" width="2.21875" style="8" customWidth="1"/>
    <col min="13832" max="13833" width="10" style="8" customWidth="1"/>
    <col min="13834" max="14080" width="8.6640625" style="8"/>
    <col min="14081" max="14081" width="12.44140625" style="8" customWidth="1"/>
    <col min="14082" max="14082" width="4.33203125" style="8" customWidth="1"/>
    <col min="14083" max="14084" width="2.21875" style="8" customWidth="1"/>
    <col min="14085" max="14085" width="4.88671875" style="8" customWidth="1"/>
    <col min="14086" max="14086" width="29.5546875" style="8" customWidth="1"/>
    <col min="14087" max="14087" width="2.21875" style="8" customWidth="1"/>
    <col min="14088" max="14089" width="10" style="8" customWidth="1"/>
    <col min="14090" max="14336" width="8.6640625" style="8"/>
    <col min="14337" max="14337" width="12.44140625" style="8" customWidth="1"/>
    <col min="14338" max="14338" width="4.33203125" style="8" customWidth="1"/>
    <col min="14339" max="14340" width="2.21875" style="8" customWidth="1"/>
    <col min="14341" max="14341" width="4.88671875" style="8" customWidth="1"/>
    <col min="14342" max="14342" width="29.5546875" style="8" customWidth="1"/>
    <col min="14343" max="14343" width="2.21875" style="8" customWidth="1"/>
    <col min="14344" max="14345" width="10" style="8" customWidth="1"/>
    <col min="14346" max="14592" width="8.6640625" style="8"/>
    <col min="14593" max="14593" width="12.44140625" style="8" customWidth="1"/>
    <col min="14594" max="14594" width="4.33203125" style="8" customWidth="1"/>
    <col min="14595" max="14596" width="2.21875" style="8" customWidth="1"/>
    <col min="14597" max="14597" width="4.88671875" style="8" customWidth="1"/>
    <col min="14598" max="14598" width="29.5546875" style="8" customWidth="1"/>
    <col min="14599" max="14599" width="2.21875" style="8" customWidth="1"/>
    <col min="14600" max="14601" width="10" style="8" customWidth="1"/>
    <col min="14602" max="14848" width="8.6640625" style="8"/>
    <col min="14849" max="14849" width="12.44140625" style="8" customWidth="1"/>
    <col min="14850" max="14850" width="4.33203125" style="8" customWidth="1"/>
    <col min="14851" max="14852" width="2.21875" style="8" customWidth="1"/>
    <col min="14853" max="14853" width="4.88671875" style="8" customWidth="1"/>
    <col min="14854" max="14854" width="29.5546875" style="8" customWidth="1"/>
    <col min="14855" max="14855" width="2.21875" style="8" customWidth="1"/>
    <col min="14856" max="14857" width="10" style="8" customWidth="1"/>
    <col min="14858" max="15104" width="8.6640625" style="8"/>
    <col min="15105" max="15105" width="12.44140625" style="8" customWidth="1"/>
    <col min="15106" max="15106" width="4.33203125" style="8" customWidth="1"/>
    <col min="15107" max="15108" width="2.21875" style="8" customWidth="1"/>
    <col min="15109" max="15109" width="4.88671875" style="8" customWidth="1"/>
    <col min="15110" max="15110" width="29.5546875" style="8" customWidth="1"/>
    <col min="15111" max="15111" width="2.21875" style="8" customWidth="1"/>
    <col min="15112" max="15113" width="10" style="8" customWidth="1"/>
    <col min="15114" max="15360" width="8.6640625" style="8"/>
    <col min="15361" max="15361" width="12.44140625" style="8" customWidth="1"/>
    <col min="15362" max="15362" width="4.33203125" style="8" customWidth="1"/>
    <col min="15363" max="15364" width="2.21875" style="8" customWidth="1"/>
    <col min="15365" max="15365" width="4.88671875" style="8" customWidth="1"/>
    <col min="15366" max="15366" width="29.5546875" style="8" customWidth="1"/>
    <col min="15367" max="15367" width="2.21875" style="8" customWidth="1"/>
    <col min="15368" max="15369" width="10" style="8" customWidth="1"/>
    <col min="15370" max="15616" width="8.6640625" style="8"/>
    <col min="15617" max="15617" width="12.44140625" style="8" customWidth="1"/>
    <col min="15618" max="15618" width="4.33203125" style="8" customWidth="1"/>
    <col min="15619" max="15620" width="2.21875" style="8" customWidth="1"/>
    <col min="15621" max="15621" width="4.88671875" style="8" customWidth="1"/>
    <col min="15622" max="15622" width="29.5546875" style="8" customWidth="1"/>
    <col min="15623" max="15623" width="2.21875" style="8" customWidth="1"/>
    <col min="15624" max="15625" width="10" style="8" customWidth="1"/>
    <col min="15626" max="15872" width="8.6640625" style="8"/>
    <col min="15873" max="15873" width="12.44140625" style="8" customWidth="1"/>
    <col min="15874" max="15874" width="4.33203125" style="8" customWidth="1"/>
    <col min="15875" max="15876" width="2.21875" style="8" customWidth="1"/>
    <col min="15877" max="15877" width="4.88671875" style="8" customWidth="1"/>
    <col min="15878" max="15878" width="29.5546875" style="8" customWidth="1"/>
    <col min="15879" max="15879" width="2.21875" style="8" customWidth="1"/>
    <col min="15880" max="15881" width="10" style="8" customWidth="1"/>
    <col min="15882" max="16128" width="8.6640625" style="8"/>
    <col min="16129" max="16129" width="12.44140625" style="8" customWidth="1"/>
    <col min="16130" max="16130" width="4.33203125" style="8" customWidth="1"/>
    <col min="16131" max="16132" width="2.21875" style="8" customWidth="1"/>
    <col min="16133" max="16133" width="4.88671875" style="8" customWidth="1"/>
    <col min="16134" max="16134" width="29.5546875" style="8" customWidth="1"/>
    <col min="16135" max="16135" width="2.21875" style="8" customWidth="1"/>
    <col min="16136" max="16137" width="10" style="8" customWidth="1"/>
    <col min="16138" max="16384" width="8.6640625" style="8"/>
  </cols>
  <sheetData>
    <row r="1" spans="1:17" ht="14.25" customHeight="1">
      <c r="A1" s="52" t="s">
        <v>36</v>
      </c>
      <c r="B1" s="52"/>
      <c r="C1" s="52"/>
      <c r="D1" s="52"/>
      <c r="E1" s="52"/>
      <c r="F1" s="52"/>
      <c r="G1" s="52"/>
      <c r="H1" s="52"/>
      <c r="K1" s="53"/>
      <c r="L1" s="53"/>
      <c r="M1" s="53"/>
      <c r="N1" s="53"/>
      <c r="O1" s="53"/>
      <c r="P1" s="53"/>
      <c r="Q1" s="53"/>
    </row>
    <row r="2" spans="1:17">
      <c r="A2" s="52" t="s">
        <v>37</v>
      </c>
      <c r="B2" s="52"/>
      <c r="C2" s="52"/>
      <c r="D2" s="52"/>
      <c r="E2" s="52"/>
      <c r="F2" s="52"/>
      <c r="G2" s="52"/>
      <c r="H2" s="52"/>
    </row>
    <row r="3" spans="1:17">
      <c r="A3" s="54" t="s">
        <v>38</v>
      </c>
      <c r="B3" s="54"/>
      <c r="C3" s="54"/>
      <c r="D3" s="54"/>
      <c r="E3" s="54"/>
      <c r="F3" s="54"/>
      <c r="G3" s="54"/>
      <c r="H3" s="54"/>
    </row>
    <row r="4" spans="1:17">
      <c r="F4" s="9"/>
      <c r="H4" s="10" t="s">
        <v>39</v>
      </c>
    </row>
    <row r="5" spans="1:17">
      <c r="A5" s="11"/>
      <c r="B5" s="11"/>
      <c r="C5" s="11"/>
      <c r="D5" s="11"/>
      <c r="E5" s="11"/>
      <c r="F5" s="11"/>
      <c r="G5" s="11"/>
      <c r="H5" s="11"/>
    </row>
    <row r="6" spans="1:17" ht="60.75" customHeight="1">
      <c r="B6" s="12" t="s">
        <v>40</v>
      </c>
      <c r="C6" s="12" t="s">
        <v>41</v>
      </c>
      <c r="D6" s="12" t="s">
        <v>42</v>
      </c>
      <c r="E6" s="13" t="s">
        <v>43</v>
      </c>
      <c r="F6" s="13" t="s">
        <v>44</v>
      </c>
      <c r="G6" s="13" t="s">
        <v>45</v>
      </c>
      <c r="H6" s="13" t="s">
        <v>46</v>
      </c>
    </row>
    <row r="7" spans="1:17" ht="15" customHeight="1">
      <c r="B7" s="14"/>
      <c r="C7" s="15" t="s">
        <v>47</v>
      </c>
      <c r="D7" s="16" t="s">
        <v>48</v>
      </c>
      <c r="E7" s="16" t="s">
        <v>49</v>
      </c>
      <c r="F7" s="16" t="s">
        <v>50</v>
      </c>
      <c r="G7" s="16" t="s">
        <v>51</v>
      </c>
      <c r="H7" s="16" t="s">
        <v>52</v>
      </c>
    </row>
    <row r="8" spans="1:17">
      <c r="B8" s="17">
        <v>1</v>
      </c>
      <c r="C8" s="18" t="s">
        <v>53</v>
      </c>
      <c r="D8" s="8" t="s">
        <v>53</v>
      </c>
      <c r="E8" s="19">
        <f>Prepaid!R25</f>
        <v>71795.66</v>
      </c>
      <c r="F8" s="20" t="s">
        <v>54</v>
      </c>
      <c r="G8" s="21">
        <v>0.96104528227842878</v>
      </c>
      <c r="H8" s="22">
        <f t="shared" ref="H8:H30" si="0">G8*E8</f>
        <v>68998.880331066102</v>
      </c>
      <c r="M8" s="18"/>
    </row>
    <row r="9" spans="1:17" ht="15" customHeight="1">
      <c r="B9" s="17">
        <v>2</v>
      </c>
      <c r="C9" s="18" t="s">
        <v>55</v>
      </c>
      <c r="D9" s="8" t="s">
        <v>56</v>
      </c>
      <c r="E9" s="42">
        <f>Prepaid!R26+Prepaid!R27</f>
        <v>153016.0230769231</v>
      </c>
      <c r="F9" s="20" t="s">
        <v>54</v>
      </c>
      <c r="G9" s="21">
        <v>0.96104528227842878</v>
      </c>
      <c r="H9" s="24">
        <f t="shared" si="0"/>
        <v>147055.32709108412</v>
      </c>
      <c r="M9" s="18"/>
    </row>
    <row r="10" spans="1:17" ht="15" customHeight="1">
      <c r="B10" s="17">
        <v>3</v>
      </c>
      <c r="C10" s="18" t="s">
        <v>57</v>
      </c>
      <c r="D10" s="8" t="s">
        <v>58</v>
      </c>
      <c r="E10" s="42">
        <f>Prepaid!R3</f>
        <v>6213.7831410256422</v>
      </c>
      <c r="F10" s="20" t="s">
        <v>59</v>
      </c>
      <c r="G10" s="21">
        <v>9.1201779797052435E-2</v>
      </c>
      <c r="H10" s="24">
        <f t="shared" si="0"/>
        <v>566.70808173445744</v>
      </c>
      <c r="M10" s="18"/>
    </row>
    <row r="11" spans="1:17" ht="15" customHeight="1">
      <c r="B11" s="17">
        <v>4</v>
      </c>
      <c r="C11" s="18" t="s">
        <v>60</v>
      </c>
      <c r="D11" s="8" t="s">
        <v>61</v>
      </c>
      <c r="E11" s="42">
        <f>Prepaid!R8</f>
        <v>4374.6164743589743</v>
      </c>
      <c r="F11" s="20" t="s">
        <v>59</v>
      </c>
      <c r="G11" s="21">
        <v>9.1201779797052435E-2</v>
      </c>
      <c r="H11" s="24">
        <f t="shared" si="0"/>
        <v>398.97280839104508</v>
      </c>
      <c r="M11" s="18"/>
    </row>
    <row r="12" spans="1:17" ht="15" customHeight="1">
      <c r="B12" s="17">
        <v>5</v>
      </c>
      <c r="C12" s="18" t="s">
        <v>5</v>
      </c>
      <c r="D12" s="8" t="s">
        <v>62</v>
      </c>
      <c r="E12" s="42">
        <f>Prepaid!R4+Prepaid!R10</f>
        <v>4712.4093564102568</v>
      </c>
      <c r="F12" s="20" t="s">
        <v>59</v>
      </c>
      <c r="G12" s="21">
        <v>9.1201779797052435E-2</v>
      </c>
      <c r="H12" s="24">
        <f t="shared" si="0"/>
        <v>429.78012043689785</v>
      </c>
      <c r="M12" s="18"/>
    </row>
    <row r="13" spans="1:17" ht="15" customHeight="1">
      <c r="B13" s="17">
        <v>6</v>
      </c>
      <c r="C13" s="18" t="s">
        <v>6</v>
      </c>
      <c r="D13" s="8" t="s">
        <v>63</v>
      </c>
      <c r="E13" s="42">
        <f>Prepaid!R5+Prepaid!R11</f>
        <v>3412.4343615384614</v>
      </c>
      <c r="F13" s="20" t="s">
        <v>64</v>
      </c>
      <c r="G13" s="21">
        <v>0</v>
      </c>
      <c r="H13" s="24">
        <f t="shared" si="0"/>
        <v>0</v>
      </c>
      <c r="M13" s="18"/>
    </row>
    <row r="14" spans="1:17" ht="15" customHeight="1">
      <c r="B14" s="17">
        <v>7</v>
      </c>
      <c r="C14" s="18" t="s">
        <v>65</v>
      </c>
      <c r="D14" s="8" t="s">
        <v>66</v>
      </c>
      <c r="E14" s="42">
        <f>Prepaid!R7</f>
        <v>177382.29188076922</v>
      </c>
      <c r="F14" s="20" t="s">
        <v>64</v>
      </c>
      <c r="G14" s="21">
        <v>0</v>
      </c>
      <c r="H14" s="24">
        <f t="shared" si="0"/>
        <v>0</v>
      </c>
      <c r="M14" s="18"/>
    </row>
    <row r="15" spans="1:17" ht="15" customHeight="1">
      <c r="B15" s="17">
        <v>8</v>
      </c>
      <c r="C15" s="18" t="s">
        <v>8</v>
      </c>
      <c r="D15" s="8" t="s">
        <v>67</v>
      </c>
      <c r="E15" s="42">
        <f>Prepaid!R6</f>
        <v>244956.49831153842</v>
      </c>
      <c r="F15" s="20" t="s">
        <v>59</v>
      </c>
      <c r="G15" s="21">
        <v>9.1201779797052435E-2</v>
      </c>
      <c r="H15" s="24">
        <f t="shared" si="0"/>
        <v>22340.468618865973</v>
      </c>
      <c r="M15" s="18"/>
    </row>
    <row r="16" spans="1:17" ht="15" customHeight="1">
      <c r="B16" s="17">
        <v>9</v>
      </c>
      <c r="C16" s="18" t="s">
        <v>68</v>
      </c>
      <c r="D16" s="8" t="s">
        <v>69</v>
      </c>
      <c r="E16" s="42">
        <v>0</v>
      </c>
      <c r="F16" s="20" t="s">
        <v>59</v>
      </c>
      <c r="G16" s="21">
        <v>9.1201779797052435E-2</v>
      </c>
      <c r="H16" s="24">
        <f t="shared" si="0"/>
        <v>0</v>
      </c>
      <c r="M16" s="18"/>
    </row>
    <row r="17" spans="2:13">
      <c r="B17" s="17">
        <v>10</v>
      </c>
      <c r="C17" s="18" t="s">
        <v>70</v>
      </c>
      <c r="D17" s="8" t="s">
        <v>71</v>
      </c>
      <c r="E17" s="42">
        <f>Prepaid!R32</f>
        <v>709250.15384615387</v>
      </c>
      <c r="F17" s="20" t="s">
        <v>64</v>
      </c>
      <c r="G17" s="21">
        <v>0</v>
      </c>
      <c r="H17" s="24">
        <f t="shared" si="0"/>
        <v>0</v>
      </c>
      <c r="K17" s="25"/>
      <c r="M17" s="18"/>
    </row>
    <row r="18" spans="2:13">
      <c r="B18" s="17">
        <v>11</v>
      </c>
      <c r="C18" s="26" t="s">
        <v>72</v>
      </c>
      <c r="D18" s="27" t="s">
        <v>73</v>
      </c>
      <c r="E18" s="42">
        <f>Prepaid!R18</f>
        <v>25993.148461538465</v>
      </c>
      <c r="F18" s="28" t="s">
        <v>64</v>
      </c>
      <c r="G18" s="21">
        <v>0</v>
      </c>
      <c r="H18" s="24">
        <f t="shared" si="0"/>
        <v>0</v>
      </c>
      <c r="L18" s="18"/>
      <c r="M18" s="18"/>
    </row>
    <row r="19" spans="2:13">
      <c r="B19" s="17">
        <v>12</v>
      </c>
      <c r="C19" s="26" t="s">
        <v>72</v>
      </c>
      <c r="D19" s="27" t="s">
        <v>74</v>
      </c>
      <c r="E19" s="42">
        <f>Prepaid!R20</f>
        <v>820.86538461538464</v>
      </c>
      <c r="F19" s="28" t="s">
        <v>64</v>
      </c>
      <c r="G19" s="21">
        <v>0</v>
      </c>
      <c r="H19" s="24">
        <f t="shared" si="0"/>
        <v>0</v>
      </c>
      <c r="L19" s="18"/>
      <c r="M19" s="18"/>
    </row>
    <row r="20" spans="2:13">
      <c r="B20" s="17">
        <v>13</v>
      </c>
      <c r="C20" s="26" t="s">
        <v>72</v>
      </c>
      <c r="D20" s="27" t="s">
        <v>75</v>
      </c>
      <c r="E20" s="42">
        <f>Prepaid!R19</f>
        <v>906.01461538461547</v>
      </c>
      <c r="F20" s="28" t="s">
        <v>64</v>
      </c>
      <c r="G20" s="21">
        <v>0</v>
      </c>
      <c r="H20" s="24">
        <f t="shared" si="0"/>
        <v>0</v>
      </c>
      <c r="L20" s="18"/>
      <c r="M20" s="18"/>
    </row>
    <row r="21" spans="2:13">
      <c r="B21" s="17">
        <v>16</v>
      </c>
      <c r="C21" s="26" t="s">
        <v>76</v>
      </c>
      <c r="D21" s="27" t="s">
        <v>77</v>
      </c>
      <c r="E21" s="42">
        <f>Prepaid!R31</f>
        <v>8727.3603846153837</v>
      </c>
      <c r="F21" s="28" t="s">
        <v>64</v>
      </c>
      <c r="G21" s="21">
        <v>0</v>
      </c>
      <c r="H21" s="24">
        <f t="shared" si="0"/>
        <v>0</v>
      </c>
      <c r="L21" s="18"/>
      <c r="M21" s="18"/>
    </row>
    <row r="22" spans="2:13">
      <c r="B22" s="17">
        <v>17</v>
      </c>
      <c r="C22" s="26" t="s">
        <v>30</v>
      </c>
      <c r="D22" s="27" t="s">
        <v>78</v>
      </c>
      <c r="E22" s="42">
        <f>Prepaid!R9</f>
        <v>133621.63435897438</v>
      </c>
      <c r="F22" s="28" t="s">
        <v>59</v>
      </c>
      <c r="G22" s="21">
        <v>9.1201779797052435E-2</v>
      </c>
      <c r="H22" s="24">
        <f t="shared" si="0"/>
        <v>12186.530872929437</v>
      </c>
      <c r="L22" s="18"/>
      <c r="M22" s="18"/>
    </row>
    <row r="23" spans="2:13">
      <c r="B23" s="17">
        <v>18</v>
      </c>
      <c r="C23" s="26" t="s">
        <v>79</v>
      </c>
      <c r="D23" s="27" t="s">
        <v>80</v>
      </c>
      <c r="E23" s="42">
        <f>Prepaid!R17</f>
        <v>1924.8823076923077</v>
      </c>
      <c r="F23" s="28" t="s">
        <v>59</v>
      </c>
      <c r="G23" s="21">
        <v>9.1201779797052435E-2</v>
      </c>
      <c r="H23" s="24">
        <f t="shared" si="0"/>
        <v>175.55269236139597</v>
      </c>
      <c r="L23" s="18"/>
      <c r="M23" s="18"/>
    </row>
    <row r="24" spans="2:13">
      <c r="B24" s="17">
        <v>19</v>
      </c>
      <c r="C24" s="26" t="s">
        <v>81</v>
      </c>
      <c r="D24" s="27" t="s">
        <v>82</v>
      </c>
      <c r="E24" s="42">
        <f>Prepaid!R16</f>
        <v>671838.5615384616</v>
      </c>
      <c r="F24" s="28" t="s">
        <v>54</v>
      </c>
      <c r="G24" s="21">
        <v>0.96104528227842878</v>
      </c>
      <c r="H24" s="24">
        <f t="shared" si="0"/>
        <v>645667.28001926432</v>
      </c>
      <c r="L24" s="18"/>
      <c r="M24" s="18"/>
    </row>
    <row r="25" spans="2:13">
      <c r="B25" s="17">
        <v>20</v>
      </c>
      <c r="C25" s="26"/>
      <c r="D25" s="27"/>
      <c r="E25" s="42">
        <v>0</v>
      </c>
      <c r="F25" s="28"/>
      <c r="G25" s="21">
        <v>0</v>
      </c>
      <c r="H25" s="24">
        <f t="shared" si="0"/>
        <v>0</v>
      </c>
      <c r="J25" s="29"/>
      <c r="L25" s="18"/>
      <c r="M25" s="18"/>
    </row>
    <row r="26" spans="2:13">
      <c r="B26" s="17">
        <v>21</v>
      </c>
      <c r="C26" s="26"/>
      <c r="D26" s="27"/>
      <c r="E26" s="23">
        <v>0</v>
      </c>
      <c r="F26" s="28"/>
      <c r="G26" s="21">
        <v>0</v>
      </c>
      <c r="H26" s="24">
        <f t="shared" si="0"/>
        <v>0</v>
      </c>
      <c r="I26" s="29"/>
      <c r="L26" s="18"/>
      <c r="M26" s="18"/>
    </row>
    <row r="27" spans="2:13">
      <c r="B27" s="17">
        <v>22</v>
      </c>
      <c r="C27" s="26"/>
      <c r="D27" s="27"/>
      <c r="E27" s="23">
        <v>0</v>
      </c>
      <c r="F27" s="28"/>
      <c r="G27" s="21">
        <v>0</v>
      </c>
      <c r="H27" s="24">
        <f t="shared" si="0"/>
        <v>0</v>
      </c>
      <c r="I27" s="29"/>
      <c r="L27" s="18"/>
      <c r="M27" s="18"/>
    </row>
    <row r="28" spans="2:13">
      <c r="B28" s="17">
        <v>23</v>
      </c>
      <c r="C28" s="26"/>
      <c r="D28" s="27"/>
      <c r="E28" s="23">
        <v>0</v>
      </c>
      <c r="F28" s="28"/>
      <c r="G28" s="21">
        <v>0</v>
      </c>
      <c r="H28" s="24">
        <f t="shared" si="0"/>
        <v>0</v>
      </c>
      <c r="I28" s="29"/>
      <c r="L28" s="18"/>
      <c r="M28" s="18"/>
    </row>
    <row r="29" spans="2:13">
      <c r="B29" s="17">
        <v>24</v>
      </c>
      <c r="C29" s="26"/>
      <c r="D29" s="27"/>
      <c r="E29" s="23">
        <v>0</v>
      </c>
      <c r="F29" s="28"/>
      <c r="G29" s="21">
        <v>0</v>
      </c>
      <c r="H29" s="24">
        <f t="shared" si="0"/>
        <v>0</v>
      </c>
      <c r="I29" s="29"/>
      <c r="L29" s="18"/>
      <c r="M29" s="18"/>
    </row>
    <row r="30" spans="2:13">
      <c r="B30" s="17">
        <v>25</v>
      </c>
      <c r="C30" s="26"/>
      <c r="D30" s="27"/>
      <c r="E30" s="23">
        <v>0</v>
      </c>
      <c r="F30" s="28"/>
      <c r="G30" s="21">
        <v>0</v>
      </c>
      <c r="H30" s="24">
        <f t="shared" si="0"/>
        <v>0</v>
      </c>
      <c r="I30" s="29"/>
      <c r="L30" s="18"/>
      <c r="M30" s="18"/>
    </row>
    <row r="31" spans="2:13">
      <c r="B31" s="17">
        <v>26</v>
      </c>
      <c r="C31" s="30" t="s">
        <v>83</v>
      </c>
      <c r="D31" s="30" t="s">
        <v>84</v>
      </c>
      <c r="E31" s="31">
        <f>SUM(E8:E30)</f>
        <v>2218946.3374999999</v>
      </c>
      <c r="F31" s="32"/>
      <c r="G31" s="33"/>
      <c r="H31" s="34">
        <f>SUM(H8:H30)</f>
        <v>897819.50063613383</v>
      </c>
      <c r="I31" s="29"/>
    </row>
    <row r="32" spans="2:13">
      <c r="B32" s="17">
        <v>27</v>
      </c>
      <c r="C32" s="8" t="s">
        <v>85</v>
      </c>
      <c r="D32" s="35"/>
      <c r="E32" s="36">
        <v>2218946.4615384615</v>
      </c>
      <c r="F32" s="37"/>
      <c r="G32" s="37"/>
      <c r="H32" s="37"/>
      <c r="I32" s="29"/>
    </row>
    <row r="33" spans="2:9">
      <c r="B33" s="17">
        <v>28</v>
      </c>
      <c r="C33" s="8" t="s">
        <v>86</v>
      </c>
      <c r="D33" s="35"/>
      <c r="E33" s="31">
        <f>E32-E31</f>
        <v>0.1240384615957737</v>
      </c>
      <c r="F33" s="37"/>
      <c r="G33" s="37"/>
      <c r="H33" s="37"/>
      <c r="I33" s="29"/>
    </row>
    <row r="34" spans="2:9">
      <c r="B34" s="17"/>
      <c r="H34" s="29"/>
    </row>
    <row r="35" spans="2:9">
      <c r="B35" s="17"/>
      <c r="H35" s="29"/>
    </row>
    <row r="36" spans="2:9">
      <c r="B36" s="38" t="s">
        <v>87</v>
      </c>
      <c r="H36" s="29"/>
    </row>
    <row r="37" spans="2:9">
      <c r="B37" s="17" t="s">
        <v>88</v>
      </c>
      <c r="C37" s="8" t="s">
        <v>89</v>
      </c>
      <c r="H37" s="29"/>
    </row>
    <row r="38" spans="2:9" ht="147" customHeight="1">
      <c r="B38" s="39" t="s">
        <v>90</v>
      </c>
      <c r="C38" s="51" t="s">
        <v>91</v>
      </c>
      <c r="D38" s="51"/>
      <c r="E38" s="51"/>
      <c r="F38" s="51"/>
      <c r="G38" s="51"/>
      <c r="H38" s="51"/>
    </row>
    <row r="39" spans="2:9" ht="26.25" customHeight="1">
      <c r="B39" s="39" t="s">
        <v>92</v>
      </c>
      <c r="C39" s="51" t="s">
        <v>93</v>
      </c>
      <c r="D39" s="51"/>
      <c r="E39" s="51"/>
      <c r="F39" s="51"/>
      <c r="G39" s="51"/>
      <c r="H39" s="51"/>
    </row>
    <row r="40" spans="2:9">
      <c r="B40" s="17"/>
    </row>
    <row r="41" spans="2:9">
      <c r="B41" s="17"/>
      <c r="C41" s="41"/>
    </row>
  </sheetData>
  <mergeCells count="6">
    <mergeCell ref="C39:H39"/>
    <mergeCell ref="A1:H1"/>
    <mergeCell ref="K1:Q1"/>
    <mergeCell ref="A2:H2"/>
    <mergeCell ref="A3:H3"/>
    <mergeCell ref="C38:H38"/>
  </mergeCells>
  <printOptions horizontalCentered="1"/>
  <pageMargins left="0.75" right="0.75" top="1" bottom="1" header="0.5" footer="0.5"/>
  <pageSetup scale="46"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7D67E-093A-4A12-9AFF-3BFFB8649363}">
  <dimension ref="A1:R32"/>
  <sheetViews>
    <sheetView zoomScale="90" zoomScaleNormal="90" workbookViewId="0">
      <pane xSplit="4" ySplit="1" topLeftCell="E2" activePane="bottomRight" state="frozen"/>
      <selection pane="topRight" activeCell="E1" sqref="E1"/>
      <selection pane="bottomLeft" activeCell="A2" sqref="A2"/>
      <selection pane="bottomRight" activeCell="A34" sqref="A34"/>
    </sheetView>
  </sheetViews>
  <sheetFormatPr defaultRowHeight="14.4"/>
  <cols>
    <col min="1" max="1" width="23.109375" bestFit="1" customWidth="1"/>
    <col min="2" max="2" width="6.5546875" bestFit="1" customWidth="1"/>
    <col min="3" max="3" width="27.44140625" bestFit="1" customWidth="1"/>
    <col min="4" max="4" width="34.44140625" bestFit="1" customWidth="1"/>
    <col min="5" max="5" width="11.21875" bestFit="1" customWidth="1"/>
    <col min="6" max="7" width="10.109375" bestFit="1" customWidth="1"/>
    <col min="8" max="8" width="11.109375" bestFit="1" customWidth="1"/>
    <col min="9" max="14" width="10.109375" bestFit="1" customWidth="1"/>
    <col min="15" max="17" width="11.21875" bestFit="1" customWidth="1"/>
    <col min="18" max="18" width="10.21875" bestFit="1" customWidth="1"/>
  </cols>
  <sheetData>
    <row r="1" spans="1:18">
      <c r="E1" s="4">
        <v>45291</v>
      </c>
      <c r="F1" s="4">
        <v>45322</v>
      </c>
      <c r="G1" s="4">
        <v>45351</v>
      </c>
      <c r="H1" s="4">
        <v>45382</v>
      </c>
      <c r="I1" s="4">
        <v>45412</v>
      </c>
      <c r="J1" s="4">
        <v>45443</v>
      </c>
      <c r="K1" s="4">
        <v>45473</v>
      </c>
      <c r="L1" s="4">
        <v>45504</v>
      </c>
      <c r="M1" s="4">
        <v>45535</v>
      </c>
      <c r="N1" s="4">
        <v>45565</v>
      </c>
      <c r="O1" s="4">
        <v>45596</v>
      </c>
      <c r="P1" s="4">
        <v>45626</v>
      </c>
      <c r="Q1" s="4">
        <v>45657</v>
      </c>
      <c r="R1" s="4" t="s">
        <v>35</v>
      </c>
    </row>
    <row r="2" spans="1:18">
      <c r="A2" s="3" t="s">
        <v>0</v>
      </c>
      <c r="B2" s="47"/>
      <c r="C2" s="47"/>
      <c r="D2" s="47"/>
      <c r="E2" s="48"/>
      <c r="F2" s="48"/>
      <c r="G2" s="48"/>
      <c r="H2" s="48"/>
      <c r="I2" s="48"/>
      <c r="J2" s="48"/>
      <c r="K2" s="48"/>
      <c r="L2" s="48"/>
      <c r="M2" s="48"/>
      <c r="N2" s="48"/>
      <c r="O2" s="48"/>
      <c r="P2" s="48"/>
      <c r="Q2" s="48"/>
      <c r="R2" s="48"/>
    </row>
    <row r="3" spans="1:18">
      <c r="A3" t="s">
        <v>1</v>
      </c>
      <c r="B3">
        <v>50502</v>
      </c>
      <c r="C3" s="2" t="s">
        <v>2</v>
      </c>
      <c r="D3" s="2" t="s">
        <v>3</v>
      </c>
      <c r="E3" s="5">
        <v>5943.17</v>
      </c>
      <c r="F3" s="5">
        <v>4952.6400000000003</v>
      </c>
      <c r="G3" s="5">
        <v>3962.11</v>
      </c>
      <c r="H3" s="5">
        <v>2971.58</v>
      </c>
      <c r="I3" s="5">
        <v>1981.06</v>
      </c>
      <c r="J3" s="5">
        <v>990.53</v>
      </c>
      <c r="K3" s="5">
        <v>0</v>
      </c>
      <c r="L3" s="5">
        <v>12936.45</v>
      </c>
      <c r="M3" s="5">
        <v>11760.41</v>
      </c>
      <c r="N3" s="5">
        <v>10584.37</v>
      </c>
      <c r="O3" s="5">
        <v>9408.3283333333366</v>
      </c>
      <c r="P3" s="5">
        <v>8232.2858333333334</v>
      </c>
      <c r="Q3" s="5">
        <v>7056.2466666666705</v>
      </c>
      <c r="R3" s="45">
        <v>6213.7831410256422</v>
      </c>
    </row>
    <row r="4" spans="1:18">
      <c r="A4" t="s">
        <v>1</v>
      </c>
      <c r="B4">
        <v>50502</v>
      </c>
      <c r="C4" s="2" t="s">
        <v>4</v>
      </c>
      <c r="D4" s="2" t="s">
        <v>5</v>
      </c>
      <c r="E4" s="5">
        <v>9474.4392000000007</v>
      </c>
      <c r="F4" s="5">
        <v>8421.7217999999993</v>
      </c>
      <c r="G4" s="5">
        <v>7369.0102000000006</v>
      </c>
      <c r="H4" s="5">
        <v>6316.2928000000002</v>
      </c>
      <c r="I4" s="5">
        <v>5263.5753999999997</v>
      </c>
      <c r="J4" s="5">
        <v>4210.8638000000001</v>
      </c>
      <c r="K4" s="5">
        <v>3158.1464000000001</v>
      </c>
      <c r="L4" s="5">
        <v>2105.4290000000001</v>
      </c>
      <c r="M4" s="5">
        <v>1052.7174</v>
      </c>
      <c r="N4" s="5">
        <v>0</v>
      </c>
      <c r="O4" s="5">
        <v>0</v>
      </c>
      <c r="P4" s="5">
        <v>0</v>
      </c>
      <c r="Q4" s="5">
        <v>0</v>
      </c>
      <c r="R4" s="45">
        <v>3644.0150769230772</v>
      </c>
    </row>
    <row r="5" spans="1:18">
      <c r="A5" t="s">
        <v>1</v>
      </c>
      <c r="B5">
        <v>50502</v>
      </c>
      <c r="C5" s="2" t="s">
        <v>4</v>
      </c>
      <c r="D5" s="2" t="s">
        <v>6</v>
      </c>
      <c r="E5" s="5">
        <v>6860.8008</v>
      </c>
      <c r="F5" s="5">
        <v>6098.4881999999998</v>
      </c>
      <c r="G5" s="5">
        <v>5336.1797999999999</v>
      </c>
      <c r="H5" s="5">
        <v>4573.8671999999997</v>
      </c>
      <c r="I5" s="5">
        <v>3811.5545999999995</v>
      </c>
      <c r="J5" s="5">
        <v>3049.2461999999996</v>
      </c>
      <c r="K5" s="5">
        <v>2286.9335999999998</v>
      </c>
      <c r="L5" s="5">
        <v>1524.6210000000001</v>
      </c>
      <c r="M5" s="5">
        <v>762.31259999999997</v>
      </c>
      <c r="N5" s="5">
        <v>0</v>
      </c>
      <c r="O5" s="5">
        <v>0</v>
      </c>
      <c r="P5" s="5">
        <v>0</v>
      </c>
      <c r="Q5" s="5">
        <v>0</v>
      </c>
      <c r="R5" s="45">
        <v>2638.7695384615386</v>
      </c>
    </row>
    <row r="6" spans="1:18">
      <c r="A6" t="s">
        <v>1</v>
      </c>
      <c r="B6">
        <v>50502</v>
      </c>
      <c r="C6" s="2" t="s">
        <v>7</v>
      </c>
      <c r="D6" s="2" t="s">
        <v>8</v>
      </c>
      <c r="E6" s="5">
        <v>372697.29900000006</v>
      </c>
      <c r="F6" s="5">
        <v>331286.48800000001</v>
      </c>
      <c r="G6" s="5">
        <v>289875.67700000003</v>
      </c>
      <c r="H6" s="5">
        <v>248464.86600000001</v>
      </c>
      <c r="I6" s="5">
        <v>207054.05499999999</v>
      </c>
      <c r="J6" s="5">
        <v>165643.24400000001</v>
      </c>
      <c r="K6" s="5">
        <v>124232.433</v>
      </c>
      <c r="L6" s="5">
        <v>82821.622000000003</v>
      </c>
      <c r="M6" s="5">
        <v>41410.811000000002</v>
      </c>
      <c r="N6" s="5">
        <v>0</v>
      </c>
      <c r="O6" s="5">
        <v>484347.59480000002</v>
      </c>
      <c r="P6" s="5">
        <v>440315.99483333313</v>
      </c>
      <c r="Q6" s="5">
        <v>396284.39341666683</v>
      </c>
      <c r="R6" s="45">
        <v>244956.49831153842</v>
      </c>
    </row>
    <row r="7" spans="1:18">
      <c r="A7" t="s">
        <v>1</v>
      </c>
      <c r="B7">
        <v>50502</v>
      </c>
      <c r="C7" s="2" t="s">
        <v>7</v>
      </c>
      <c r="D7" s="2" t="s">
        <v>9</v>
      </c>
      <c r="E7" s="5">
        <v>269884.25099999999</v>
      </c>
      <c r="F7" s="5">
        <v>239897.11199999999</v>
      </c>
      <c r="G7" s="5">
        <v>209909.973</v>
      </c>
      <c r="H7" s="5">
        <v>179922.834</v>
      </c>
      <c r="I7" s="5">
        <v>149935.69500000001</v>
      </c>
      <c r="J7" s="5">
        <v>119948.556</v>
      </c>
      <c r="K7" s="5">
        <v>89961.417000000001</v>
      </c>
      <c r="L7" s="5">
        <v>59974.277999999998</v>
      </c>
      <c r="M7" s="5">
        <v>29987.138999999999</v>
      </c>
      <c r="N7" s="5">
        <v>0</v>
      </c>
      <c r="O7" s="5">
        <v>350734.46520000004</v>
      </c>
      <c r="P7" s="5">
        <v>318849.51349999983</v>
      </c>
      <c r="Q7" s="5">
        <v>286964.56075000012</v>
      </c>
      <c r="R7" s="45">
        <v>177382.29188076922</v>
      </c>
    </row>
    <row r="8" spans="1:18">
      <c r="A8" t="s">
        <v>1</v>
      </c>
      <c r="B8">
        <v>50502</v>
      </c>
      <c r="C8" s="2" t="s">
        <v>2</v>
      </c>
      <c r="D8" s="2" t="s">
        <v>10</v>
      </c>
      <c r="E8" s="43">
        <v>5034.96</v>
      </c>
      <c r="F8" s="43">
        <v>4195.8</v>
      </c>
      <c r="G8" s="43">
        <v>3356.64</v>
      </c>
      <c r="H8" s="43">
        <v>2517.48</v>
      </c>
      <c r="I8" s="43">
        <v>1678.32</v>
      </c>
      <c r="J8" s="43">
        <v>839.16</v>
      </c>
      <c r="K8" s="43">
        <v>0</v>
      </c>
      <c r="L8" s="43">
        <v>8465.18</v>
      </c>
      <c r="M8" s="43">
        <v>7695.62</v>
      </c>
      <c r="N8" s="43">
        <v>6926.06</v>
      </c>
      <c r="O8" s="43">
        <v>6156.49</v>
      </c>
      <c r="P8" s="43">
        <v>5386.9316666666664</v>
      </c>
      <c r="Q8" s="43">
        <v>4617.3725000000049</v>
      </c>
      <c r="R8" s="45">
        <v>4374.6164743589743</v>
      </c>
    </row>
    <row r="9" spans="1:18">
      <c r="A9" t="s">
        <v>1</v>
      </c>
      <c r="B9">
        <v>50502</v>
      </c>
      <c r="C9" s="2" t="s">
        <v>29</v>
      </c>
      <c r="D9" s="2" t="s">
        <v>30</v>
      </c>
      <c r="E9" s="43">
        <v>0</v>
      </c>
      <c r="F9" s="43">
        <v>0</v>
      </c>
      <c r="G9" s="43">
        <v>0</v>
      </c>
      <c r="H9" s="43">
        <v>0</v>
      </c>
      <c r="I9" s="43">
        <v>0</v>
      </c>
      <c r="J9" s="43">
        <v>0</v>
      </c>
      <c r="K9" s="43">
        <v>0</v>
      </c>
      <c r="L9" s="43">
        <v>374664.58</v>
      </c>
      <c r="M9" s="43">
        <v>340604.17</v>
      </c>
      <c r="N9" s="43">
        <v>306543.75</v>
      </c>
      <c r="O9" s="43">
        <v>272483.33</v>
      </c>
      <c r="P9" s="43">
        <v>238422.91666666666</v>
      </c>
      <c r="Q9" s="43">
        <v>204362.49999999994</v>
      </c>
      <c r="R9" s="45">
        <v>133621.63435897438</v>
      </c>
    </row>
    <row r="10" spans="1:18">
      <c r="A10" t="s">
        <v>1</v>
      </c>
      <c r="B10">
        <v>50502</v>
      </c>
      <c r="C10" s="2" t="s">
        <v>32</v>
      </c>
      <c r="D10" s="2" t="s">
        <v>31</v>
      </c>
      <c r="E10" s="43">
        <v>0</v>
      </c>
      <c r="F10" s="43">
        <v>0</v>
      </c>
      <c r="G10" s="43">
        <v>0</v>
      </c>
      <c r="H10" s="43">
        <v>0</v>
      </c>
      <c r="I10" s="43">
        <v>0</v>
      </c>
      <c r="J10" s="43">
        <v>0</v>
      </c>
      <c r="K10" s="43">
        <v>0</v>
      </c>
      <c r="L10" s="43">
        <v>0</v>
      </c>
      <c r="M10" s="43">
        <v>0</v>
      </c>
      <c r="N10" s="43">
        <v>0</v>
      </c>
      <c r="O10" s="43">
        <v>5092.6788833333312</v>
      </c>
      <c r="P10" s="43">
        <v>4629.7098333333306</v>
      </c>
      <c r="Q10" s="43">
        <v>4166.7369166666685</v>
      </c>
      <c r="R10" s="45">
        <v>1068.3942794871791</v>
      </c>
    </row>
    <row r="11" spans="1:18">
      <c r="A11" s="47" t="s">
        <v>1</v>
      </c>
      <c r="B11" s="47">
        <v>50502</v>
      </c>
      <c r="C11" s="7" t="s">
        <v>32</v>
      </c>
      <c r="D11" s="7" t="s">
        <v>33</v>
      </c>
      <c r="E11" s="6">
        <v>0</v>
      </c>
      <c r="F11" s="6">
        <v>0</v>
      </c>
      <c r="G11" s="6">
        <v>0</v>
      </c>
      <c r="H11" s="6">
        <v>0</v>
      </c>
      <c r="I11" s="6">
        <v>0</v>
      </c>
      <c r="J11" s="6">
        <v>0</v>
      </c>
      <c r="K11" s="6">
        <v>0</v>
      </c>
      <c r="L11" s="6">
        <v>0</v>
      </c>
      <c r="M11" s="6">
        <v>0</v>
      </c>
      <c r="N11" s="6">
        <v>0</v>
      </c>
      <c r="O11" s="6">
        <v>3687.8019499999982</v>
      </c>
      <c r="P11" s="6">
        <v>3352.5484999999985</v>
      </c>
      <c r="Q11" s="6">
        <v>3017.2922500000013</v>
      </c>
      <c r="R11" s="46">
        <v>773.66482307692286</v>
      </c>
    </row>
    <row r="12" spans="1:18">
      <c r="E12" s="5">
        <v>669894.91999999993</v>
      </c>
      <c r="F12" s="5">
        <v>594852.25</v>
      </c>
      <c r="G12" s="5">
        <v>519809.59</v>
      </c>
      <c r="H12" s="5">
        <v>444766.92000000004</v>
      </c>
      <c r="I12" s="5">
        <v>369724.26</v>
      </c>
      <c r="J12" s="5">
        <v>294681.59999999998</v>
      </c>
      <c r="K12" s="5">
        <v>219638.93</v>
      </c>
      <c r="L12" s="5">
        <v>542492.16000000003</v>
      </c>
      <c r="M12" s="5">
        <v>433273.18</v>
      </c>
      <c r="N12" s="5">
        <v>324054.18</v>
      </c>
      <c r="O12" s="5">
        <v>1131910.6891666667</v>
      </c>
      <c r="P12" s="5">
        <v>1019189.9008333329</v>
      </c>
      <c r="Q12" s="5">
        <v>906469.10250000039</v>
      </c>
      <c r="R12" s="5">
        <v>574673.66788461548</v>
      </c>
    </row>
    <row r="13" spans="1:18">
      <c r="E13" s="49"/>
      <c r="F13" s="49"/>
      <c r="G13" s="49"/>
      <c r="H13" s="49"/>
      <c r="I13" s="49"/>
      <c r="J13" s="49"/>
      <c r="K13" s="49"/>
      <c r="L13" s="49"/>
      <c r="M13" s="49"/>
      <c r="N13" s="49"/>
      <c r="O13" s="49"/>
      <c r="P13" s="49"/>
      <c r="Q13" s="49"/>
      <c r="R13" s="49"/>
    </row>
    <row r="14" spans="1:18">
      <c r="E14" s="49"/>
      <c r="F14" s="49"/>
      <c r="G14" s="49"/>
      <c r="H14" s="49"/>
      <c r="I14" s="49"/>
      <c r="J14" s="49"/>
      <c r="K14" s="49"/>
      <c r="L14" s="49"/>
      <c r="M14" s="49"/>
      <c r="N14" s="49"/>
      <c r="O14" s="49"/>
      <c r="P14" s="49"/>
      <c r="Q14" s="49"/>
      <c r="R14" s="49"/>
    </row>
    <row r="15" spans="1:18">
      <c r="A15" s="3" t="s">
        <v>11</v>
      </c>
      <c r="B15" s="47"/>
      <c r="C15" s="47"/>
      <c r="D15" s="47"/>
      <c r="E15" s="48"/>
      <c r="F15" s="48"/>
      <c r="G15" s="48"/>
      <c r="H15" s="48"/>
      <c r="I15" s="48"/>
      <c r="J15" s="48"/>
      <c r="K15" s="48"/>
      <c r="L15" s="48"/>
      <c r="M15" s="48"/>
      <c r="N15" s="48"/>
      <c r="O15" s="48"/>
      <c r="P15" s="48"/>
      <c r="Q15" s="48"/>
      <c r="R15" s="48"/>
    </row>
    <row r="16" spans="1:18">
      <c r="A16" t="s">
        <v>1</v>
      </c>
      <c r="B16">
        <v>50502</v>
      </c>
      <c r="C16" t="s">
        <v>26</v>
      </c>
      <c r="D16" t="s">
        <v>27</v>
      </c>
      <c r="E16" s="5">
        <v>0</v>
      </c>
      <c r="F16" s="5">
        <v>0</v>
      </c>
      <c r="G16" s="5">
        <v>0</v>
      </c>
      <c r="H16" s="5">
        <v>8733901.3000000007</v>
      </c>
      <c r="I16" s="5">
        <v>0</v>
      </c>
      <c r="J16" s="5">
        <v>0</v>
      </c>
      <c r="K16" s="5">
        <v>0</v>
      </c>
      <c r="L16" s="5">
        <v>0</v>
      </c>
      <c r="M16" s="5">
        <v>0</v>
      </c>
      <c r="N16" s="5">
        <v>0</v>
      </c>
      <c r="O16" s="5">
        <v>0</v>
      </c>
      <c r="P16" s="5">
        <v>0</v>
      </c>
      <c r="Q16" s="5">
        <v>0</v>
      </c>
      <c r="R16" s="45">
        <v>671838.5615384616</v>
      </c>
    </row>
    <row r="17" spans="1:18">
      <c r="A17" t="s">
        <v>1</v>
      </c>
      <c r="B17">
        <v>50502</v>
      </c>
      <c r="C17" t="s">
        <v>28</v>
      </c>
      <c r="D17" t="s">
        <v>34</v>
      </c>
      <c r="E17" s="5">
        <v>0</v>
      </c>
      <c r="F17" s="5">
        <v>0</v>
      </c>
      <c r="G17" s="5">
        <v>0</v>
      </c>
      <c r="H17" s="5">
        <v>0</v>
      </c>
      <c r="I17" s="5">
        <v>0</v>
      </c>
      <c r="J17" s="5">
        <v>6727</v>
      </c>
      <c r="K17" s="5">
        <v>3881.4300000000003</v>
      </c>
      <c r="L17" s="5">
        <v>4805.01</v>
      </c>
      <c r="M17" s="5">
        <v>3844.01</v>
      </c>
      <c r="N17" s="5">
        <v>2883.0099999999998</v>
      </c>
      <c r="O17" s="5">
        <v>1922.0100000000002</v>
      </c>
      <c r="P17" s="5">
        <v>961</v>
      </c>
      <c r="Q17" s="5">
        <v>0</v>
      </c>
      <c r="R17" s="45">
        <v>1924.8823076923077</v>
      </c>
    </row>
    <row r="18" spans="1:18">
      <c r="A18" t="s">
        <v>1</v>
      </c>
      <c r="B18">
        <v>50502</v>
      </c>
      <c r="C18" t="s">
        <v>12</v>
      </c>
      <c r="D18" t="s">
        <v>13</v>
      </c>
      <c r="E18" s="5">
        <v>25993.130000000008</v>
      </c>
      <c r="F18" s="5">
        <v>25993.15</v>
      </c>
      <c r="G18" s="5">
        <v>25993.15</v>
      </c>
      <c r="H18" s="5">
        <v>25993.15</v>
      </c>
      <c r="I18" s="5">
        <v>25993.15</v>
      </c>
      <c r="J18" s="5">
        <v>25993.15</v>
      </c>
      <c r="K18" s="5">
        <v>25993.15</v>
      </c>
      <c r="L18" s="5">
        <v>25993.15</v>
      </c>
      <c r="M18" s="5">
        <v>25993.15</v>
      </c>
      <c r="N18" s="5">
        <v>25993.15</v>
      </c>
      <c r="O18" s="5">
        <v>25993.15</v>
      </c>
      <c r="P18" s="5">
        <v>25993.15</v>
      </c>
      <c r="Q18" s="5">
        <v>25993.15</v>
      </c>
      <c r="R18" s="45">
        <v>25993.148461538465</v>
      </c>
    </row>
    <row r="19" spans="1:18">
      <c r="A19" t="s">
        <v>1</v>
      </c>
      <c r="B19">
        <v>50502</v>
      </c>
      <c r="C19" t="s">
        <v>12</v>
      </c>
      <c r="D19" t="s">
        <v>14</v>
      </c>
      <c r="E19" s="5">
        <v>0</v>
      </c>
      <c r="F19" s="5">
        <v>0</v>
      </c>
      <c r="G19" s="5">
        <v>0</v>
      </c>
      <c r="H19" s="5">
        <v>0</v>
      </c>
      <c r="I19" s="5">
        <v>11778.19</v>
      </c>
      <c r="J19" s="5">
        <v>0</v>
      </c>
      <c r="K19" s="5">
        <v>0</v>
      </c>
      <c r="L19" s="5">
        <v>0</v>
      </c>
      <c r="M19" s="5">
        <v>0</v>
      </c>
      <c r="N19" s="5">
        <v>0</v>
      </c>
      <c r="O19" s="5">
        <v>0</v>
      </c>
      <c r="P19" s="5">
        <v>0</v>
      </c>
      <c r="Q19" s="5">
        <v>0</v>
      </c>
      <c r="R19" s="45">
        <v>906.01461538461547</v>
      </c>
    </row>
    <row r="20" spans="1:18">
      <c r="A20" s="47" t="s">
        <v>1</v>
      </c>
      <c r="B20" s="47">
        <v>50502</v>
      </c>
      <c r="C20" s="47" t="s">
        <v>12</v>
      </c>
      <c r="D20" s="47" t="s">
        <v>15</v>
      </c>
      <c r="E20" s="6">
        <v>802.35</v>
      </c>
      <c r="F20" s="6">
        <v>802.35</v>
      </c>
      <c r="G20" s="6">
        <v>802.35</v>
      </c>
      <c r="H20" s="6">
        <v>826.42</v>
      </c>
      <c r="I20" s="6">
        <v>826.42</v>
      </c>
      <c r="J20" s="6">
        <v>826.42</v>
      </c>
      <c r="K20" s="6">
        <v>826.42</v>
      </c>
      <c r="L20" s="6">
        <v>826.42</v>
      </c>
      <c r="M20" s="6">
        <v>826.42</v>
      </c>
      <c r="N20" s="6">
        <v>826.42</v>
      </c>
      <c r="O20" s="6">
        <v>826.42</v>
      </c>
      <c r="P20" s="6">
        <v>826.42</v>
      </c>
      <c r="Q20" s="6">
        <v>826.42</v>
      </c>
      <c r="R20" s="46">
        <v>820.86538461538464</v>
      </c>
    </row>
    <row r="21" spans="1:18">
      <c r="E21" s="5">
        <v>26795.480000000007</v>
      </c>
      <c r="F21" s="5">
        <v>26795.5</v>
      </c>
      <c r="G21" s="5">
        <v>26795.5</v>
      </c>
      <c r="H21" s="5">
        <v>8760720.870000001</v>
      </c>
      <c r="I21" s="5">
        <v>38597.760000000002</v>
      </c>
      <c r="J21" s="5">
        <v>33546.57</v>
      </c>
      <c r="K21" s="5">
        <v>30701</v>
      </c>
      <c r="L21" s="5">
        <v>31624.58</v>
      </c>
      <c r="M21" s="5">
        <v>30663.58</v>
      </c>
      <c r="N21" s="5">
        <v>29702.579999999998</v>
      </c>
      <c r="O21" s="5">
        <v>28741.58</v>
      </c>
      <c r="P21" s="5">
        <v>27780.57</v>
      </c>
      <c r="Q21" s="5">
        <v>26819.57</v>
      </c>
      <c r="R21" s="5">
        <v>701483.47230769251</v>
      </c>
    </row>
    <row r="22" spans="1:18">
      <c r="E22" s="49"/>
      <c r="F22" s="49"/>
      <c r="G22" s="49"/>
      <c r="H22" s="49"/>
      <c r="I22" s="49"/>
      <c r="J22" s="49"/>
      <c r="K22" s="49"/>
      <c r="L22" s="49"/>
      <c r="M22" s="49"/>
      <c r="N22" s="49"/>
      <c r="O22" s="49"/>
      <c r="P22" s="49"/>
      <c r="Q22" s="49"/>
      <c r="R22" s="49"/>
    </row>
    <row r="23" spans="1:18">
      <c r="E23" s="49"/>
      <c r="F23" s="49"/>
      <c r="G23" s="49"/>
      <c r="H23" s="49"/>
      <c r="I23" s="49"/>
      <c r="J23" s="49"/>
      <c r="K23" s="49"/>
      <c r="L23" s="49"/>
      <c r="M23" s="49"/>
      <c r="N23" s="49"/>
      <c r="O23" s="49"/>
      <c r="P23" s="49"/>
      <c r="Q23" s="49"/>
      <c r="R23" s="49"/>
    </row>
    <row r="24" spans="1:18">
      <c r="A24" s="3" t="s">
        <v>16</v>
      </c>
      <c r="B24" s="47"/>
      <c r="C24" s="47"/>
      <c r="D24" s="47"/>
      <c r="E24" s="48"/>
      <c r="F24" s="48"/>
      <c r="G24" s="48"/>
      <c r="H24" s="48"/>
      <c r="I24" s="48"/>
      <c r="J24" s="48"/>
      <c r="K24" s="47"/>
      <c r="L24" s="48"/>
      <c r="M24" s="48"/>
      <c r="N24" s="48"/>
      <c r="O24" s="48"/>
      <c r="P24" s="48"/>
      <c r="Q24" s="48"/>
      <c r="R24" s="48"/>
    </row>
    <row r="25" spans="1:18">
      <c r="A25" t="s">
        <v>1</v>
      </c>
      <c r="B25">
        <v>50502</v>
      </c>
      <c r="C25" t="s">
        <v>17</v>
      </c>
      <c r="D25" t="s">
        <v>18</v>
      </c>
      <c r="E25" s="5">
        <v>98552.3</v>
      </c>
      <c r="F25" s="5">
        <v>90339.59</v>
      </c>
      <c r="G25" s="5">
        <v>82126.92</v>
      </c>
      <c r="H25" s="5">
        <v>73914.23</v>
      </c>
      <c r="I25" s="5">
        <v>65701.52</v>
      </c>
      <c r="J25" s="5">
        <v>57488.85</v>
      </c>
      <c r="K25" s="49">
        <v>49276.14</v>
      </c>
      <c r="L25" s="5">
        <v>41063.449999999997</v>
      </c>
      <c r="M25" s="5">
        <v>32850.76</v>
      </c>
      <c r="N25" s="5">
        <v>24638.07</v>
      </c>
      <c r="O25" s="5">
        <v>16425.38</v>
      </c>
      <c r="P25" s="5">
        <v>154589.53</v>
      </c>
      <c r="Q25" s="5">
        <v>146376.84</v>
      </c>
      <c r="R25" s="45">
        <v>71795.66</v>
      </c>
    </row>
    <row r="26" spans="1:18">
      <c r="A26" t="s">
        <v>1</v>
      </c>
      <c r="B26">
        <v>50502</v>
      </c>
      <c r="C26" t="s">
        <v>19</v>
      </c>
      <c r="D26" t="s">
        <v>20</v>
      </c>
      <c r="E26" s="5">
        <v>11683.650000000016</v>
      </c>
      <c r="F26" s="5">
        <v>134547.93</v>
      </c>
      <c r="G26" s="5">
        <v>134547.93</v>
      </c>
      <c r="H26" s="5">
        <v>122316.3</v>
      </c>
      <c r="I26" s="5">
        <v>110084.67</v>
      </c>
      <c r="J26" s="5">
        <v>97853.04</v>
      </c>
      <c r="K26" s="5">
        <v>85621.41</v>
      </c>
      <c r="L26" s="5">
        <v>73389.78</v>
      </c>
      <c r="M26" s="5">
        <v>61158.15</v>
      </c>
      <c r="N26" s="5">
        <v>48926.52</v>
      </c>
      <c r="O26" s="5">
        <v>36694.89</v>
      </c>
      <c r="P26" s="5">
        <v>24463.26</v>
      </c>
      <c r="Q26" s="5">
        <v>181156.11000000002</v>
      </c>
      <c r="R26" s="45">
        <v>86341.818461538467</v>
      </c>
    </row>
    <row r="27" spans="1:18">
      <c r="A27" s="47" t="s">
        <v>1</v>
      </c>
      <c r="B27" s="47">
        <v>50502</v>
      </c>
      <c r="C27" s="47" t="s">
        <v>19</v>
      </c>
      <c r="D27" s="47" t="s">
        <v>21</v>
      </c>
      <c r="E27" s="6">
        <v>99876.1</v>
      </c>
      <c r="F27" s="6">
        <v>91553</v>
      </c>
      <c r="G27" s="6">
        <v>83230</v>
      </c>
      <c r="H27" s="6">
        <v>74907</v>
      </c>
      <c r="I27" s="6">
        <v>66584</v>
      </c>
      <c r="J27" s="6">
        <v>58261</v>
      </c>
      <c r="K27" s="6">
        <v>49938</v>
      </c>
      <c r="L27" s="6">
        <v>41615</v>
      </c>
      <c r="M27" s="6">
        <v>33292</v>
      </c>
      <c r="N27" s="6">
        <v>24969</v>
      </c>
      <c r="O27" s="6">
        <v>16646</v>
      </c>
      <c r="P27" s="6">
        <v>117108.28</v>
      </c>
      <c r="Q27" s="6">
        <v>108785.28</v>
      </c>
      <c r="R27" s="46">
        <v>66674.204615384617</v>
      </c>
    </row>
    <row r="28" spans="1:18">
      <c r="E28" s="5">
        <v>210112.05000000002</v>
      </c>
      <c r="F28" s="5">
        <v>316440.52</v>
      </c>
      <c r="G28" s="5">
        <v>299904.84999999998</v>
      </c>
      <c r="H28" s="5">
        <v>271137.53000000003</v>
      </c>
      <c r="I28" s="5">
        <v>242370.19</v>
      </c>
      <c r="J28" s="5">
        <v>213602.88999999998</v>
      </c>
      <c r="K28" s="5">
        <v>184835.55</v>
      </c>
      <c r="L28" s="5">
        <v>156068.22999999998</v>
      </c>
      <c r="M28" s="5">
        <v>127300.91</v>
      </c>
      <c r="N28" s="5">
        <v>98533.59</v>
      </c>
      <c r="O28" s="5">
        <v>69766.27</v>
      </c>
      <c r="P28" s="5">
        <v>296161.07</v>
      </c>
      <c r="Q28" s="5">
        <v>436318.23</v>
      </c>
      <c r="R28" s="5">
        <v>224811.68307692307</v>
      </c>
    </row>
    <row r="29" spans="1:18">
      <c r="E29" s="49"/>
      <c r="F29" s="49"/>
      <c r="G29" s="49"/>
      <c r="H29" s="49"/>
      <c r="I29" s="49"/>
      <c r="J29" s="49"/>
      <c r="K29" s="49"/>
      <c r="L29" s="49"/>
      <c r="M29" s="49"/>
      <c r="N29" s="49"/>
      <c r="O29" s="49"/>
      <c r="P29" s="49"/>
      <c r="Q29" s="49"/>
      <c r="R29" s="49"/>
    </row>
    <row r="30" spans="1:18">
      <c r="E30" s="49"/>
      <c r="F30" s="49"/>
      <c r="G30" s="49"/>
      <c r="H30" s="49"/>
      <c r="I30" s="49"/>
      <c r="J30" s="49"/>
      <c r="K30" s="49"/>
      <c r="L30" s="49"/>
      <c r="M30" s="49"/>
      <c r="N30" s="49"/>
      <c r="O30" s="49"/>
      <c r="P30" s="49"/>
      <c r="Q30" s="49"/>
      <c r="R30" s="49"/>
    </row>
    <row r="31" spans="1:18">
      <c r="A31" s="1" t="s">
        <v>22</v>
      </c>
      <c r="B31">
        <v>50502</v>
      </c>
      <c r="C31" t="s">
        <v>23</v>
      </c>
      <c r="D31" t="s">
        <v>23</v>
      </c>
      <c r="E31" s="5">
        <v>9030.9500000000007</v>
      </c>
      <c r="F31" s="5">
        <v>6773.2133333333277</v>
      </c>
      <c r="G31" s="5">
        <v>4515.4749999999949</v>
      </c>
      <c r="H31" s="5">
        <v>2257.7366666666617</v>
      </c>
      <c r="I31" s="5">
        <v>0</v>
      </c>
      <c r="J31" s="5">
        <v>0</v>
      </c>
      <c r="K31" s="5">
        <v>0</v>
      </c>
      <c r="L31" s="5">
        <v>0</v>
      </c>
      <c r="M31" s="5">
        <v>0</v>
      </c>
      <c r="N31" s="5">
        <v>15634.98</v>
      </c>
      <c r="O31" s="5">
        <v>30097.329999999998</v>
      </c>
      <c r="P31" s="5">
        <v>28729.269999999997</v>
      </c>
      <c r="Q31" s="5">
        <v>16416.73</v>
      </c>
      <c r="R31" s="45">
        <v>8727.3603846153837</v>
      </c>
    </row>
    <row r="32" spans="1:18">
      <c r="A32" s="1" t="s">
        <v>24</v>
      </c>
      <c r="B32">
        <v>50502</v>
      </c>
      <c r="C32" t="s">
        <v>25</v>
      </c>
      <c r="D32" t="s">
        <v>25</v>
      </c>
      <c r="E32" s="44">
        <v>694938</v>
      </c>
      <c r="F32" s="49">
        <v>721907</v>
      </c>
      <c r="G32" s="49">
        <v>791012</v>
      </c>
      <c r="H32" s="49">
        <v>395514</v>
      </c>
      <c r="I32" s="49">
        <v>791012</v>
      </c>
      <c r="J32" s="49">
        <v>715697</v>
      </c>
      <c r="K32" s="49">
        <v>710293</v>
      </c>
      <c r="L32" s="49">
        <v>671777</v>
      </c>
      <c r="M32" s="49">
        <v>734174</v>
      </c>
      <c r="N32" s="49">
        <v>742340</v>
      </c>
      <c r="O32" s="49">
        <v>727586</v>
      </c>
      <c r="P32" s="49">
        <v>762001</v>
      </c>
      <c r="Q32" s="49">
        <v>762001</v>
      </c>
      <c r="R32" s="50">
        <v>709250.15384615387</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A8-Prepmts</vt:lpstr>
      <vt:lpstr>Prepaid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Okouchi, Marie</dc:creator>
  <cp:lastModifiedBy>Okouchi, Marie</cp:lastModifiedBy>
  <dcterms:created xsi:type="dcterms:W3CDTF">2025-04-14T18:02:36Z</dcterms:created>
  <dcterms:modified xsi:type="dcterms:W3CDTF">2025-09-26T16:04:12Z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