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heckCompatibility="1" defaultThemeVersion="166925"/>
  <mc:AlternateContent xmlns:mc="http://schemas.openxmlformats.org/markup-compatibility/2006">
    <mc:Choice Requires="x15">
      <x15ac:absPath xmlns:x15ac="http://schemas.microsoft.com/office/spreadsheetml/2010/11/ac" url="N:\BHSC\BHC\Rates\BHE CLFP\FERC\TransmissionFormula Rate\CLFP Trans Form Rates 2022\True-Up\Files for Oasis\"/>
    </mc:Choice>
  </mc:AlternateContent>
  <xr:revisionPtr revIDLastSave="0" documentId="13_ncr:1_{F83AFDDD-2162-4FC0-9328-4580EDAEC30A}" xr6:coauthVersionLast="47" xr6:coauthVersionMax="47" xr10:uidLastSave="{00000000-0000-0000-0000-000000000000}"/>
  <bookViews>
    <workbookView xWindow="-13785" yWindow="-16320" windowWidth="29040" windowHeight="15840" xr2:uid="{0EAE9214-C445-4AB2-B6AC-81473B53F36D}"/>
  </bookViews>
  <sheets>
    <sheet name="A8-Prepmts" sheetId="5" r:id="rId1"/>
    <sheet name="Prepaid" sheetId="1" r:id="rId2"/>
  </sheets>
  <definedNames>
    <definedName name="__123Graph_A" localSheetId="0" hidden="1">#REF!</definedName>
    <definedName name="__123Graph_A" hidden="1">#REF!</definedName>
    <definedName name="__123Graph_A1991" localSheetId="0" hidden="1">#REF!</definedName>
    <definedName name="__123Graph_A1991" hidden="1">#REF!</definedName>
    <definedName name="__123Graph_A1992" localSheetId="0" hidden="1">#REF!</definedName>
    <definedName name="__123Graph_A1992" hidden="1">#REF!</definedName>
    <definedName name="__123Graph_A1993" localSheetId="0" hidden="1">#REF!</definedName>
    <definedName name="__123Graph_A1993" hidden="1">#REF!</definedName>
    <definedName name="__123Graph_A1994" localSheetId="0" hidden="1">#REF!</definedName>
    <definedName name="__123Graph_A1994" hidden="1">#REF!</definedName>
    <definedName name="__123Graph_A1995" localSheetId="0" hidden="1">#REF!</definedName>
    <definedName name="__123Graph_A1995" hidden="1">#REF!</definedName>
    <definedName name="__123Graph_A1996" localSheetId="0" hidden="1">#REF!</definedName>
    <definedName name="__123Graph_A1996" hidden="1">#REF!</definedName>
    <definedName name="__123Graph_ABAR" localSheetId="0" hidden="1">#REF!</definedName>
    <definedName name="__123Graph_ABAR" hidden="1">#REF!</definedName>
    <definedName name="__123Graph_B" localSheetId="0" hidden="1">#REF!</definedName>
    <definedName name="__123Graph_B" hidden="1">#REF!</definedName>
    <definedName name="__123Graph_B1991" localSheetId="0" hidden="1">#REF!</definedName>
    <definedName name="__123Graph_B1991" hidden="1">#REF!</definedName>
    <definedName name="__123Graph_B1992" localSheetId="0" hidden="1">#REF!</definedName>
    <definedName name="__123Graph_B1992" hidden="1">#REF!</definedName>
    <definedName name="__123Graph_B1993" localSheetId="0" hidden="1">#REF!</definedName>
    <definedName name="__123Graph_B1993" hidden="1">#REF!</definedName>
    <definedName name="__123Graph_B1994" localSheetId="0" hidden="1">#REF!</definedName>
    <definedName name="__123Graph_B1994" hidden="1">#REF!</definedName>
    <definedName name="__123Graph_B1995" localSheetId="0" hidden="1">#REF!</definedName>
    <definedName name="__123Graph_B1995" hidden="1">#REF!</definedName>
    <definedName name="__123Graph_B1996" localSheetId="0" hidden="1">#REF!</definedName>
    <definedName name="__123Graph_B1996" hidden="1">#REF!</definedName>
    <definedName name="__123Graph_BBAR" localSheetId="0" hidden="1">#REF!</definedName>
    <definedName name="__123Graph_BBAR" hidden="1">#REF!</definedName>
    <definedName name="__123Graph_CBAR" localSheetId="0" hidden="1">#REF!</definedName>
    <definedName name="__123Graph_CBAR" hidden="1">#REF!</definedName>
    <definedName name="__123Graph_DBAR" localSheetId="0" hidden="1">#REF!</definedName>
    <definedName name="__123Graph_DBAR" hidden="1">#REF!</definedName>
    <definedName name="__123Graph_EBAR" localSheetId="0" hidden="1">#REF!</definedName>
    <definedName name="__123Graph_EBAR" hidden="1">#REF!</definedName>
    <definedName name="__123Graph_FBAR" localSheetId="0" hidden="1">#REF!</definedName>
    <definedName name="__123Graph_FBAR" hidden="1">#REF!</definedName>
    <definedName name="__123Graph_X" localSheetId="0" hidden="1">#REF!</definedName>
    <definedName name="__123Graph_X" hidden="1">#REF!</definedName>
    <definedName name="__123Graph_X1991" localSheetId="0" hidden="1">#REF!</definedName>
    <definedName name="__123Graph_X1991" hidden="1">#REF!</definedName>
    <definedName name="__123Graph_X1992" localSheetId="0" hidden="1">#REF!</definedName>
    <definedName name="__123Graph_X1992" hidden="1">#REF!</definedName>
    <definedName name="__123Graph_X1993" localSheetId="0" hidden="1">#REF!</definedName>
    <definedName name="__123Graph_X1993" hidden="1">#REF!</definedName>
    <definedName name="__123Graph_X1994" localSheetId="0" hidden="1">#REF!</definedName>
    <definedName name="__123Graph_X1994" hidden="1">#REF!</definedName>
    <definedName name="__123Graph_X1995" localSheetId="0" hidden="1">#REF!</definedName>
    <definedName name="__123Graph_X1995" hidden="1">#REF!</definedName>
    <definedName name="__123Graph_X1996" localSheetId="0" hidden="1">#REF!</definedName>
    <definedName name="__123Graph_X1996" hidden="1">#REF!</definedName>
    <definedName name="__tet12" hidden="1">{"assumptions",#N/A,FALSE,"Scenario 1";"valuation",#N/A,FALSE,"Scenario 1"}</definedName>
    <definedName name="__tet5" hidden="1">{"assumptions",#N/A,FALSE,"Scenario 1";"valuation",#N/A,FALSE,"Scenario 1"}</definedName>
    <definedName name="_FEB01" hidden="1">{#N/A,#N/A,FALSE,"EMPPAY"}</definedName>
    <definedName name="_Fill" localSheetId="0" hidden="1">#REF!</definedName>
    <definedName name="_Fill" hidden="1">#REF!</definedName>
    <definedName name="_JAN01" hidden="1">{#N/A,#N/A,FALSE,"EMPPAY"}</definedName>
    <definedName name="_JAN2001" hidden="1">{#N/A,#N/A,FALSE,"EMPPAY"}</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lignment" hidden="1">"a1"</definedName>
    <definedName name="AS2DocOpenMode" hidden="1">"AS2DocumentEdit"</definedName>
    <definedName name="CE">#REF!</definedName>
    <definedName name="ClientMatter" hidden="1">"b1"</definedName>
    <definedName name="DA">1</definedName>
    <definedName name="Date" hidden="1">"b1"</definedName>
    <definedName name="DEC00" hidden="1">{#N/A,#N/A,FALSE,"ARREC"}</definedName>
    <definedName name="DocumentName" hidden="1">"b1"</definedName>
    <definedName name="DocumentNum" hidden="1">"a1"</definedName>
    <definedName name="FEB00" hidden="1">{#N/A,#N/A,FALSE,"ARREC"}</definedName>
    <definedName name="GP">#REF!</definedName>
    <definedName name="Library" hidden="1">"a1"</definedName>
    <definedName name="MAY" hidden="1">{#N/A,#N/A,FALSE,"EMPPAY"}</definedName>
    <definedName name="NA">0</definedName>
    <definedName name="NP">#REF!</definedName>
    <definedName name="TE">#REF!</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Time" hidden="1">"b1"</definedName>
    <definedName name="TP">#REF!</definedName>
    <definedName name="Typist" hidden="1">"b1"</definedName>
    <definedName name="Value" hidden="1">{"assumptions",#N/A,FALSE,"Scenario 1";"valuation",#N/A,FALSE,"Scenario 1"}</definedName>
    <definedName name="Version" hidden="1">"a1"</definedName>
    <definedName name="wrn.ARREC." hidden="1">{#N/A,#N/A,FALSE,"ARREC"}</definedName>
    <definedName name="wrn.CP._.Demand." hidden="1">{"Retail CP pg1",#N/A,FALSE,"FACTOR3";"Retail CP pg2",#N/A,FALSE,"FACTOR3";"Retail CP pg3",#N/A,FALSE,"FACTOR3"}</definedName>
    <definedName name="wrn.CP._.Demand2." hidden="1">{"Retail CP pg1",#N/A,FALSE,"FACTOR3";"Retail CP pg2",#N/A,FALSE,"FACTOR3";"Retail CP pg3",#N/A,FALSE,"FACTOR3"}</definedName>
    <definedName name="wrn.EMPPAY." hidden="1">{#N/A,#N/A,FALSE,"EMPPAY"}</definedName>
    <definedName name="wrn.IPO._.Valuation." hidden="1">{"assumptions",#N/A,FALSE,"Scenario 1";"valuation",#N/A,FALSE,"Scenario 1"}</definedName>
    <definedName name="wrn.LBO._.Summary." hidden="1">{"LBO Summary",#N/A,FALSE,"Summary"}</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#REF!</definedName>
    <definedName name="xx" hidden="1">{#N/A,#N/A,FALSE,"EMPPAY"}</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5" l="1"/>
  <c r="E22" i="5"/>
  <c r="E21" i="5"/>
  <c r="E20" i="5"/>
  <c r="E19" i="5"/>
  <c r="E18" i="5"/>
  <c r="E17" i="5"/>
  <c r="H17" i="5" s="1"/>
  <c r="E15" i="5"/>
  <c r="H15" i="5" s="1"/>
  <c r="E14" i="5"/>
  <c r="H14" i="5" s="1"/>
  <c r="E13" i="5"/>
  <c r="H13" i="5" s="1"/>
  <c r="E12" i="5"/>
  <c r="E11" i="5"/>
  <c r="E10" i="5"/>
  <c r="E9" i="5"/>
  <c r="E8" i="5"/>
  <c r="H32" i="5"/>
  <c r="H31" i="5"/>
  <c r="H30" i="5"/>
  <c r="H29" i="5"/>
  <c r="H28" i="5"/>
  <c r="H27" i="5"/>
  <c r="H26" i="5"/>
  <c r="H25" i="5"/>
  <c r="H24" i="5"/>
  <c r="H22" i="5"/>
  <c r="H19" i="5"/>
  <c r="H16" i="5"/>
  <c r="H10" i="5"/>
  <c r="H23" i="5" l="1"/>
  <c r="H21" i="5"/>
  <c r="H20" i="5"/>
  <c r="H18" i="5"/>
  <c r="H12" i="5"/>
  <c r="E33" i="5"/>
  <c r="E35" i="5" s="1"/>
  <c r="H11" i="5"/>
  <c r="H9" i="5"/>
  <c r="H8" i="5"/>
  <c r="R24" i="1"/>
  <c r="R25" i="1"/>
  <c r="H33" i="5" l="1"/>
  <c r="R26" i="1"/>
  <c r="R20" i="1"/>
  <c r="R21" i="1"/>
  <c r="R19" i="1"/>
  <c r="F22" i="1"/>
  <c r="G22" i="1"/>
  <c r="H22" i="1"/>
  <c r="I22" i="1"/>
  <c r="J22" i="1"/>
  <c r="K22" i="1"/>
  <c r="L22" i="1"/>
  <c r="M22" i="1"/>
  <c r="N22" i="1"/>
  <c r="O22" i="1"/>
  <c r="P22" i="1"/>
  <c r="Q22" i="1"/>
  <c r="E22" i="1"/>
  <c r="R22" i="1" l="1"/>
  <c r="R13" i="1"/>
  <c r="R14" i="1"/>
  <c r="R15" i="1"/>
  <c r="R12" i="1"/>
  <c r="F16" i="1"/>
  <c r="G16" i="1"/>
  <c r="H16" i="1"/>
  <c r="I16" i="1"/>
  <c r="J16" i="1"/>
  <c r="K16" i="1"/>
  <c r="L16" i="1"/>
  <c r="M16" i="1"/>
  <c r="N16" i="1"/>
  <c r="O16" i="1"/>
  <c r="P16" i="1"/>
  <c r="Q16" i="1"/>
  <c r="E16" i="1"/>
  <c r="R16" i="1" l="1"/>
  <c r="R8" i="1" l="1"/>
  <c r="R3" i="1"/>
  <c r="F9" i="1" l="1"/>
  <c r="N9" i="1"/>
  <c r="R6" i="1"/>
  <c r="G9" i="1" l="1"/>
  <c r="P9" i="1"/>
  <c r="O9" i="1"/>
  <c r="L9" i="1"/>
  <c r="I9" i="1"/>
  <c r="J9" i="1"/>
  <c r="K9" i="1"/>
  <c r="M9" i="1"/>
  <c r="Q9" i="1"/>
  <c r="R7" i="1" l="1"/>
  <c r="E9" i="1"/>
  <c r="H9" i="1"/>
  <c r="R5" i="1"/>
  <c r="R4" i="1" l="1"/>
  <c r="R9" i="1" s="1"/>
</calcChain>
</file>

<file path=xl/sharedStrings.xml><?xml version="1.0" encoding="utf-8"?>
<sst xmlns="http://schemas.openxmlformats.org/spreadsheetml/2006/main" count="129" uniqueCount="90">
  <si>
    <t>13 mo Avg</t>
  </si>
  <si>
    <t>165002 Insurance</t>
  </si>
  <si>
    <t>CLFP</t>
  </si>
  <si>
    <t>Liberty Mutual</t>
  </si>
  <si>
    <t>FM Global</t>
  </si>
  <si>
    <t>Hays Group</t>
  </si>
  <si>
    <t>Work Comp Renewal 21-22</t>
  </si>
  <si>
    <t xml:space="preserve">CLFP </t>
  </si>
  <si>
    <t>Auto Policy 20/21</t>
  </si>
  <si>
    <t>Terrorism</t>
  </si>
  <si>
    <t>Terrorism-CPGS</t>
  </si>
  <si>
    <t>Property Insurance</t>
  </si>
  <si>
    <t>Property - CPGS</t>
  </si>
  <si>
    <t>165012 Other</t>
  </si>
  <si>
    <t>Praco LTD</t>
  </si>
  <si>
    <t>Misc Rent Accrual</t>
  </si>
  <si>
    <t>Ready Branding - Advert and Promo</t>
  </si>
  <si>
    <t>Lease #0000000140 Wygen2 Grd Leas</t>
  </si>
  <si>
    <t>165020 Dues and Subs</t>
  </si>
  <si>
    <t>WECC</t>
  </si>
  <si>
    <t>STATUTORY ASSESSMENT</t>
  </si>
  <si>
    <t>SOUTHWEST POWER POOL INC</t>
  </si>
  <si>
    <t>WY - 2022 RELIABILITY COORDIN</t>
  </si>
  <si>
    <t>RELIABILITY COORDINATION FEE</t>
  </si>
  <si>
    <t xml:space="preserve">Lease #0000000086 Harriman Tower </t>
  </si>
  <si>
    <t>Lease #0000000135 Horse Creek</t>
  </si>
  <si>
    <t>165051 COAL</t>
  </si>
  <si>
    <t>165014 INVENTORY</t>
  </si>
  <si>
    <t>165004 MAINTENANCE</t>
  </si>
  <si>
    <t>COAL</t>
  </si>
  <si>
    <t>INVENTORY</t>
  </si>
  <si>
    <t>MAINTENANCE</t>
  </si>
  <si>
    <t>Worksheet A8</t>
  </si>
  <si>
    <t>Prepayments</t>
  </si>
  <si>
    <t>Page 1 of 1</t>
  </si>
  <si>
    <t>Line</t>
  </si>
  <si>
    <t>Prepaid Item (Note B)</t>
  </si>
  <si>
    <t>Description</t>
  </si>
  <si>
    <t>13 Month Average Balance
(Note C)</t>
  </si>
  <si>
    <t>Allocator</t>
  </si>
  <si>
    <t>Allocation Factor</t>
  </si>
  <si>
    <t>Allocated Amount</t>
  </si>
  <si>
    <t>(a)</t>
  </si>
  <si>
    <t>(b)</t>
  </si>
  <si>
    <t>(c)</t>
  </si>
  <si>
    <t>(d)</t>
  </si>
  <si>
    <t>(e)</t>
  </si>
  <si>
    <t>(f)</t>
  </si>
  <si>
    <t>WECC Dues</t>
  </si>
  <si>
    <t>TP</t>
  </si>
  <si>
    <t>Reliability Dues</t>
  </si>
  <si>
    <t xml:space="preserve"> Reliability Dues</t>
  </si>
  <si>
    <t>Auto Policy 17/18</t>
  </si>
  <si>
    <t>Insurance Auto policy</t>
  </si>
  <si>
    <t>WS</t>
  </si>
  <si>
    <t>Workers Compensation</t>
  </si>
  <si>
    <t>Workers Compensation policy</t>
  </si>
  <si>
    <t>Insurance Terrorism Policy - General</t>
  </si>
  <si>
    <t>Insurance Terrorism Policy - Specific Asset</t>
  </si>
  <si>
    <t>NA</t>
  </si>
  <si>
    <t>Property Insurance-CPGS</t>
  </si>
  <si>
    <t>Property Insurance Policy - Specific Asset</t>
  </si>
  <si>
    <t>Property Insurance Policy - General</t>
  </si>
  <si>
    <t>EAM Enterpise Storage</t>
  </si>
  <si>
    <t>Data Storage - General</t>
  </si>
  <si>
    <t>Prepaid Coal</t>
  </si>
  <si>
    <t>Timing of Coal payments vs. received according to contract</t>
  </si>
  <si>
    <t>Lease</t>
  </si>
  <si>
    <t>Wygen 2 Ground Lease (Production)</t>
  </si>
  <si>
    <t>Harriman Communication tower lease (Distribution)</t>
  </si>
  <si>
    <t>Horse Creek Site Trunking System Repeater Radio (Distribution)</t>
  </si>
  <si>
    <t xml:space="preserve">Branding </t>
  </si>
  <si>
    <t>Advertising and Promo</t>
  </si>
  <si>
    <t>Total</t>
  </si>
  <si>
    <t>(Note A)</t>
  </si>
  <si>
    <t>Total from A4-Rate Base</t>
  </si>
  <si>
    <t>Variance</t>
  </si>
  <si>
    <t>Notes</t>
  </si>
  <si>
    <t>A</t>
  </si>
  <si>
    <t>To Actual Attachment H, page 2, line 30</t>
  </si>
  <si>
    <t>B</t>
  </si>
  <si>
    <t>If Cheyenne Light includes a new prepayment and allocator on one of the reserved lines that are data enterable fields, it will provide a description of its justification for inclusion of the prepayment and choice of allocator at the first opportunity under its protocols whether that is in its posting of its Projected Net Revenue Requirement, its Informational Filing with FERC or its posting of its Annual True-Up as those times are set in the protocols.  Cheyenne Light’s support must include a showing that the prepayment is of an expense that is included in the costs allocated to OATT transmission service in the given year, that the amount is properly recorded in Account 165, and that the allocation method proposed for the prepayment amount matches the allocation method for the expense in the cost-of-service.  In addition, if a customer acting pursuant to the formal challenge process under the protocols challenges inclusion of a new prepayment and/or prepayment allocator or if FERC institutes a FPA 206 in response to Cheyenne Light including a new prepayment and/or prepayment allocator, Cheyenne Light while not required to make a FPA section 205 filing for such change(s), shall bear a FPA Section 205 burden to show that its inclusion of the new prepayment and choice of allocator results in a just and reasonable allocation of costs to OATT Transmission Service.  The foregoing disclosure obligations and retention of burden applies only in the instances described in this note.</t>
  </si>
  <si>
    <t>C</t>
  </si>
  <si>
    <t>The total of the 13 month average of the individual items will match the 13 month average calculated on A4-Rate Base, page 2 line 14 column (h).  The variance between A8 and A4 will be $0.</t>
  </si>
  <si>
    <t>Cheyenne Light, Fuel &amp; Power</t>
  </si>
  <si>
    <t>Inventory - CPGS prepayment</t>
  </si>
  <si>
    <t>Maintenance - CPGS prepayment</t>
  </si>
  <si>
    <t>Inventory (Note 1)</t>
  </si>
  <si>
    <t>Maintenance (Note 1)</t>
  </si>
  <si>
    <t>Note 1: The two new prepayments added were related to prepaid inventory and maintenance for CPGS.  As they pertain to generation assets they were  designated with an NA allocator as the underlying expenses are not a component of the ATRR.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</si>
</sst>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_(&quot;$&quot;* #,##0_);_(&quot;$&quot;* \(#,##0\);_(&quot;$&quot;* &quot;-&quot;??_);_(@_)"/>
    <numFmt numFmtId="166" formatCode="_(* #,##0.00000_);_(* \(#,##0.00000\);_(* &quot;-&quot;??_);_(@_)"/>
    <numFmt numFmtId="167" formatCode="_(* #,##0_);_(* \(#,##0\);_(* &quot;-&quot;??_);_(@_)"/>
  </numFmts>
  <fonts count="10">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0"/>
      <name val="Arial"/>
      <family val="2"/>
    </font>
    <font>
      <b/>
      <sz val="10"/>
      <name val="Times New Roman"/>
      <family val="1"/>
    </font>
    <font>
      <sz val="10"/>
      <name val="Times New Roman"/>
      <family val="1"/>
    </font>
    <font>
      <sz val="12"/>
      <name val="Arial MT"/>
    </font>
    <font>
      <sz val="10"/>
      <color rgb="FF000099"/>
      <name val="Times New Roman"/>
      <family val="1"/>
    </font>
    <font>
      <u/>
      <sz val="10"/>
      <name val="Times New Roman"/>
      <family val="1"/>
    </font>
  </fonts>
  <fills count="4">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s>
  <borders count="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3" fillId="0" borderId="0"/>
    <xf numFmtId="0" fontId="4" fillId="0" borderId="0"/>
    <xf numFmtId="164" fontId="7" fillId="0" borderId="0" applyProtection="0"/>
    <xf numFmtId="44" fontId="4" fillId="0" borderId="0" applyFont="0" applyFill="0" applyBorder="0" applyAlignment="0" applyProtection="0"/>
    <xf numFmtId="43" fontId="7" fillId="0" borderId="0" applyFont="0" applyFill="0" applyBorder="0" applyAlignment="0" applyProtection="0"/>
    <xf numFmtId="9" fontId="4" fillId="0" borderId="0" applyFont="0" applyFill="0" applyBorder="0" applyAlignment="0" applyProtection="0"/>
  </cellStyleXfs>
  <cellXfs count="49">
    <xf numFmtId="0" fontId="0" fillId="0" borderId="0" xfId="0"/>
    <xf numFmtId="0" fontId="2" fillId="0" borderId="0" xfId="0" applyFont="1"/>
    <xf numFmtId="14" fontId="2" fillId="0" borderId="0" xfId="0" applyNumberFormat="1" applyFont="1"/>
    <xf numFmtId="0" fontId="0" fillId="0" borderId="0" xfId="2" applyFont="1"/>
    <xf numFmtId="0" fontId="1" fillId="0" borderId="0" xfId="2"/>
    <xf numFmtId="43" fontId="0" fillId="0" borderId="0" xfId="1" applyFont="1"/>
    <xf numFmtId="43" fontId="0" fillId="0" borderId="0" xfId="0" applyNumberFormat="1"/>
    <xf numFmtId="0" fontId="0" fillId="0" borderId="1" xfId="0" applyBorder="1"/>
    <xf numFmtId="0" fontId="0" fillId="0" borderId="1" xfId="2" applyFont="1" applyBorder="1"/>
    <xf numFmtId="43" fontId="0" fillId="0" borderId="1" xfId="1" applyFont="1" applyBorder="1"/>
    <xf numFmtId="43" fontId="0" fillId="2" borderId="0" xfId="1" applyFont="1" applyFill="1"/>
    <xf numFmtId="43" fontId="0" fillId="2" borderId="1" xfId="1" applyFont="1" applyFill="1" applyBorder="1"/>
    <xf numFmtId="0" fontId="6" fillId="0" borderId="0" xfId="4" applyFont="1"/>
    <xf numFmtId="164" fontId="6" fillId="0" borderId="0" xfId="5" applyFont="1"/>
    <xf numFmtId="0" fontId="6" fillId="0" borderId="0" xfId="4" applyFont="1" applyAlignment="1">
      <alignment horizontal="right"/>
    </xf>
    <xf numFmtId="0" fontId="5" fillId="0" borderId="0" xfId="4" applyFont="1"/>
    <xf numFmtId="164" fontId="5" fillId="0" borderId="0" xfId="5" applyFont="1" applyAlignment="1" applyProtection="1">
      <alignment horizontal="center"/>
      <protection locked="0"/>
    </xf>
    <xf numFmtId="164" fontId="5" fillId="0" borderId="0" xfId="5" applyFont="1" applyAlignment="1" applyProtection="1">
      <alignment horizontal="center" wrapText="1"/>
      <protection locked="0"/>
    </xf>
    <xf numFmtId="0" fontId="6" fillId="0" borderId="1" xfId="4" applyFont="1" applyBorder="1"/>
    <xf numFmtId="164" fontId="5" fillId="0" borderId="1" xfId="5" applyFont="1" applyBorder="1" applyAlignment="1" applyProtection="1">
      <alignment horizontal="center"/>
      <protection locked="0"/>
    </xf>
    <xf numFmtId="164" fontId="5" fillId="0" borderId="1" xfId="5" applyFont="1" applyBorder="1" applyAlignment="1" applyProtection="1">
      <alignment horizontal="center" wrapText="1"/>
      <protection locked="0"/>
    </xf>
    <xf numFmtId="0" fontId="6" fillId="0" borderId="0" xfId="4" applyFont="1" applyAlignment="1">
      <alignment horizontal="center"/>
    </xf>
    <xf numFmtId="14" fontId="6" fillId="0" borderId="0" xfId="5" applyNumberFormat="1" applyFont="1" applyProtection="1">
      <protection locked="0"/>
    </xf>
    <xf numFmtId="165" fontId="8" fillId="3" borderId="0" xfId="6" applyNumberFormat="1" applyFont="1" applyFill="1" applyAlignment="1" applyProtection="1">
      <protection locked="0"/>
    </xf>
    <xf numFmtId="14" fontId="6" fillId="0" borderId="0" xfId="5" applyNumberFormat="1" applyFont="1" applyAlignment="1" applyProtection="1">
      <alignment horizontal="center"/>
      <protection locked="0"/>
    </xf>
    <xf numFmtId="166" fontId="6" fillId="0" borderId="0" xfId="7" applyNumberFormat="1" applyFont="1" applyFill="1" applyAlignment="1" applyProtection="1">
      <protection locked="0"/>
    </xf>
    <xf numFmtId="165" fontId="6" fillId="0" borderId="0" xfId="6" applyNumberFormat="1" applyFont="1" applyFill="1" applyAlignment="1" applyProtection="1">
      <protection locked="0"/>
    </xf>
    <xf numFmtId="167" fontId="8" fillId="3" borderId="0" xfId="7" applyNumberFormat="1" applyFont="1" applyFill="1" applyAlignment="1" applyProtection="1">
      <protection locked="0"/>
    </xf>
    <xf numFmtId="167" fontId="6" fillId="0" borderId="0" xfId="7" applyNumberFormat="1" applyFont="1" applyFill="1" applyAlignment="1" applyProtection="1">
      <protection locked="0"/>
    </xf>
    <xf numFmtId="14" fontId="8" fillId="3" borderId="0" xfId="5" applyNumberFormat="1" applyFont="1" applyFill="1" applyProtection="1">
      <protection locked="0"/>
    </xf>
    <xf numFmtId="0" fontId="8" fillId="3" borderId="0" xfId="4" applyFont="1" applyFill="1"/>
    <xf numFmtId="14" fontId="8" fillId="3" borderId="0" xfId="5" applyNumberFormat="1" applyFont="1" applyFill="1" applyAlignment="1" applyProtection="1">
      <alignment horizontal="center"/>
      <protection locked="0"/>
    </xf>
    <xf numFmtId="10" fontId="6" fillId="0" borderId="0" xfId="8" applyNumberFormat="1" applyFont="1" applyFill="1"/>
    <xf numFmtId="0" fontId="6" fillId="0" borderId="2" xfId="4" applyFont="1" applyBorder="1"/>
    <xf numFmtId="165" fontId="6" fillId="0" borderId="2" xfId="6" applyNumberFormat="1" applyFont="1" applyFill="1" applyBorder="1"/>
    <xf numFmtId="165" fontId="6" fillId="0" borderId="2" xfId="6" applyNumberFormat="1" applyFont="1" applyBorder="1"/>
    <xf numFmtId="165" fontId="6" fillId="0" borderId="3" xfId="6" applyNumberFormat="1" applyFont="1" applyBorder="1"/>
    <xf numFmtId="165" fontId="6" fillId="0" borderId="4" xfId="6" applyNumberFormat="1" applyFont="1" applyBorder="1"/>
    <xf numFmtId="0" fontId="8" fillId="0" borderId="0" xfId="4" applyFont="1"/>
    <xf numFmtId="165" fontId="6" fillId="0" borderId="0" xfId="6" applyNumberFormat="1" applyFont="1" applyFill="1" applyBorder="1"/>
    <xf numFmtId="165" fontId="6" fillId="0" borderId="0" xfId="6" applyNumberFormat="1" applyFont="1" applyBorder="1"/>
    <xf numFmtId="0" fontId="9" fillId="0" borderId="0" xfId="4" applyFont="1" applyAlignment="1">
      <alignment horizontal="center"/>
    </xf>
    <xf numFmtId="0" fontId="6" fillId="0" borderId="0" xfId="4" applyFont="1" applyAlignment="1">
      <alignment horizontal="center" vertical="top"/>
    </xf>
    <xf numFmtId="44" fontId="6" fillId="0" borderId="0" xfId="4" applyNumberFormat="1" applyFont="1"/>
    <xf numFmtId="0" fontId="6" fillId="0" borderId="0" xfId="4" quotePrefix="1" applyFont="1"/>
    <xf numFmtId="0" fontId="6" fillId="0" borderId="0" xfId="4" applyFont="1" applyAlignment="1">
      <alignment horizontal="left" wrapText="1"/>
    </xf>
    <xf numFmtId="0" fontId="5" fillId="0" borderId="0" xfId="4" applyFont="1" applyAlignment="1">
      <alignment horizontal="center"/>
    </xf>
    <xf numFmtId="49" fontId="5" fillId="0" borderId="0" xfId="4" applyNumberFormat="1" applyFont="1" applyAlignment="1">
      <alignment horizontal="center"/>
    </xf>
    <xf numFmtId="0" fontId="6" fillId="0" borderId="0" xfId="4" applyFont="1" applyAlignment="1">
      <alignment horizontal="left" vertical="top" wrapText="1"/>
    </xf>
  </cellXfs>
  <cellStyles count="9">
    <cellStyle name="Comma" xfId="1" builtinId="3"/>
    <cellStyle name="Comma 2" xfId="7" xr:uid="{D7993533-2671-4FE3-AE96-B2F566952CC4}"/>
    <cellStyle name="Currency 2" xfId="6" xr:uid="{AC4178E0-C180-45D0-9D2A-F79C6F8D50C4}"/>
    <cellStyle name="Normal" xfId="0" builtinId="0"/>
    <cellStyle name="Normal 160 3 2" xfId="2" xr:uid="{160EEBE9-D45B-4FBF-B4CA-FB03738044CD}"/>
    <cellStyle name="Normal 2" xfId="3" xr:uid="{6BB0B7C5-FC37-4F96-9860-9A44D2659400}"/>
    <cellStyle name="Normal 3" xfId="5" xr:uid="{069055AD-2D46-4D00-83F4-93D36808EEFF}"/>
    <cellStyle name="Normal_PRECorp2002HeintzResponse 8-21-03" xfId="4" xr:uid="{DCFDD5D4-BFD9-4053-BBC8-79CBFABF64FC}"/>
    <cellStyle name="Percent 2" xfId="8" xr:uid="{61EB6737-A8F4-4979-9A20-02B609244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A6D1B-E3B1-48F8-BFB3-D134C320F979}">
  <sheetPr>
    <tabColor theme="6" tint="-0.249977111117893"/>
    <pageSetUpPr fitToPage="1"/>
  </sheetPr>
  <dimension ref="A1:I44"/>
  <sheetViews>
    <sheetView tabSelected="1" topLeftCell="A9" workbookViewId="0">
      <selection activeCell="C46" sqref="C46"/>
    </sheetView>
  </sheetViews>
  <sheetFormatPr defaultColWidth="8.6640625" defaultRowHeight="13.2"/>
  <cols>
    <col min="1" max="1" width="2.5546875" style="12" customWidth="1"/>
    <col min="2" max="2" width="5.6640625" style="12" customWidth="1"/>
    <col min="3" max="3" width="21.33203125" style="12" customWidth="1"/>
    <col min="4" max="4" width="44.77734375" style="12" bestFit="1" customWidth="1"/>
    <col min="5" max="5" width="13" style="12" customWidth="1"/>
    <col min="6" max="6" width="8.77734375" style="12" customWidth="1"/>
    <col min="7" max="7" width="9.21875" style="12" customWidth="1"/>
    <col min="8" max="8" width="11.21875" style="43" customWidth="1"/>
    <col min="9" max="9" width="10" style="12" customWidth="1"/>
    <col min="10" max="245" width="8.6640625" style="12"/>
    <col min="246" max="246" width="12.44140625" style="12" customWidth="1"/>
    <col min="247" max="247" width="4.33203125" style="12" customWidth="1"/>
    <col min="248" max="249" width="2" style="12" customWidth="1"/>
    <col min="250" max="250" width="4.88671875" style="12" customWidth="1"/>
    <col min="251" max="251" width="29.5546875" style="12" customWidth="1"/>
    <col min="252" max="252" width="2" style="12" customWidth="1"/>
    <col min="253" max="254" width="10" style="12" customWidth="1"/>
    <col min="255" max="501" width="8.6640625" style="12"/>
    <col min="502" max="502" width="12.44140625" style="12" customWidth="1"/>
    <col min="503" max="503" width="4.33203125" style="12" customWidth="1"/>
    <col min="504" max="505" width="2" style="12" customWidth="1"/>
    <col min="506" max="506" width="4.88671875" style="12" customWidth="1"/>
    <col min="507" max="507" width="29.5546875" style="12" customWidth="1"/>
    <col min="508" max="508" width="2" style="12" customWidth="1"/>
    <col min="509" max="510" width="10" style="12" customWidth="1"/>
    <col min="511" max="757" width="8.6640625" style="12"/>
    <col min="758" max="758" width="12.44140625" style="12" customWidth="1"/>
    <col min="759" max="759" width="4.33203125" style="12" customWidth="1"/>
    <col min="760" max="761" width="2" style="12" customWidth="1"/>
    <col min="762" max="762" width="4.88671875" style="12" customWidth="1"/>
    <col min="763" max="763" width="29.5546875" style="12" customWidth="1"/>
    <col min="764" max="764" width="2" style="12" customWidth="1"/>
    <col min="765" max="766" width="10" style="12" customWidth="1"/>
    <col min="767" max="1013" width="8.6640625" style="12"/>
    <col min="1014" max="1014" width="12.44140625" style="12" customWidth="1"/>
    <col min="1015" max="1015" width="4.33203125" style="12" customWidth="1"/>
    <col min="1016" max="1017" width="2" style="12" customWidth="1"/>
    <col min="1018" max="1018" width="4.88671875" style="12" customWidth="1"/>
    <col min="1019" max="1019" width="29.5546875" style="12" customWidth="1"/>
    <col min="1020" max="1020" width="2" style="12" customWidth="1"/>
    <col min="1021" max="1022" width="10" style="12" customWidth="1"/>
    <col min="1023" max="1269" width="8.6640625" style="12"/>
    <col min="1270" max="1270" width="12.44140625" style="12" customWidth="1"/>
    <col min="1271" max="1271" width="4.33203125" style="12" customWidth="1"/>
    <col min="1272" max="1273" width="2" style="12" customWidth="1"/>
    <col min="1274" max="1274" width="4.88671875" style="12" customWidth="1"/>
    <col min="1275" max="1275" width="29.5546875" style="12" customWidth="1"/>
    <col min="1276" max="1276" width="2" style="12" customWidth="1"/>
    <col min="1277" max="1278" width="10" style="12" customWidth="1"/>
    <col min="1279" max="1525" width="8.6640625" style="12"/>
    <col min="1526" max="1526" width="12.44140625" style="12" customWidth="1"/>
    <col min="1527" max="1527" width="4.33203125" style="12" customWidth="1"/>
    <col min="1528" max="1529" width="2" style="12" customWidth="1"/>
    <col min="1530" max="1530" width="4.88671875" style="12" customWidth="1"/>
    <col min="1531" max="1531" width="29.5546875" style="12" customWidth="1"/>
    <col min="1532" max="1532" width="2" style="12" customWidth="1"/>
    <col min="1533" max="1534" width="10" style="12" customWidth="1"/>
    <col min="1535" max="1781" width="8.6640625" style="12"/>
    <col min="1782" max="1782" width="12.44140625" style="12" customWidth="1"/>
    <col min="1783" max="1783" width="4.33203125" style="12" customWidth="1"/>
    <col min="1784" max="1785" width="2" style="12" customWidth="1"/>
    <col min="1786" max="1786" width="4.88671875" style="12" customWidth="1"/>
    <col min="1787" max="1787" width="29.5546875" style="12" customWidth="1"/>
    <col min="1788" max="1788" width="2" style="12" customWidth="1"/>
    <col min="1789" max="1790" width="10" style="12" customWidth="1"/>
    <col min="1791" max="2037" width="8.6640625" style="12"/>
    <col min="2038" max="2038" width="12.44140625" style="12" customWidth="1"/>
    <col min="2039" max="2039" width="4.33203125" style="12" customWidth="1"/>
    <col min="2040" max="2041" width="2" style="12" customWidth="1"/>
    <col min="2042" max="2042" width="4.88671875" style="12" customWidth="1"/>
    <col min="2043" max="2043" width="29.5546875" style="12" customWidth="1"/>
    <col min="2044" max="2044" width="2" style="12" customWidth="1"/>
    <col min="2045" max="2046" width="10" style="12" customWidth="1"/>
    <col min="2047" max="2293" width="8.6640625" style="12"/>
    <col min="2294" max="2294" width="12.44140625" style="12" customWidth="1"/>
    <col min="2295" max="2295" width="4.33203125" style="12" customWidth="1"/>
    <col min="2296" max="2297" width="2" style="12" customWidth="1"/>
    <col min="2298" max="2298" width="4.88671875" style="12" customWidth="1"/>
    <col min="2299" max="2299" width="29.5546875" style="12" customWidth="1"/>
    <col min="2300" max="2300" width="2" style="12" customWidth="1"/>
    <col min="2301" max="2302" width="10" style="12" customWidth="1"/>
    <col min="2303" max="2549" width="8.6640625" style="12"/>
    <col min="2550" max="2550" width="12.44140625" style="12" customWidth="1"/>
    <col min="2551" max="2551" width="4.33203125" style="12" customWidth="1"/>
    <col min="2552" max="2553" width="2" style="12" customWidth="1"/>
    <col min="2554" max="2554" width="4.88671875" style="12" customWidth="1"/>
    <col min="2555" max="2555" width="29.5546875" style="12" customWidth="1"/>
    <col min="2556" max="2556" width="2" style="12" customWidth="1"/>
    <col min="2557" max="2558" width="10" style="12" customWidth="1"/>
    <col min="2559" max="2805" width="8.6640625" style="12"/>
    <col min="2806" max="2806" width="12.44140625" style="12" customWidth="1"/>
    <col min="2807" max="2807" width="4.33203125" style="12" customWidth="1"/>
    <col min="2808" max="2809" width="2" style="12" customWidth="1"/>
    <col min="2810" max="2810" width="4.88671875" style="12" customWidth="1"/>
    <col min="2811" max="2811" width="29.5546875" style="12" customWidth="1"/>
    <col min="2812" max="2812" width="2" style="12" customWidth="1"/>
    <col min="2813" max="2814" width="10" style="12" customWidth="1"/>
    <col min="2815" max="3061" width="8.6640625" style="12"/>
    <col min="3062" max="3062" width="12.44140625" style="12" customWidth="1"/>
    <col min="3063" max="3063" width="4.33203125" style="12" customWidth="1"/>
    <col min="3064" max="3065" width="2" style="12" customWidth="1"/>
    <col min="3066" max="3066" width="4.88671875" style="12" customWidth="1"/>
    <col min="3067" max="3067" width="29.5546875" style="12" customWidth="1"/>
    <col min="3068" max="3068" width="2" style="12" customWidth="1"/>
    <col min="3069" max="3070" width="10" style="12" customWidth="1"/>
    <col min="3071" max="3317" width="8.6640625" style="12"/>
    <col min="3318" max="3318" width="12.44140625" style="12" customWidth="1"/>
    <col min="3319" max="3319" width="4.33203125" style="12" customWidth="1"/>
    <col min="3320" max="3321" width="2" style="12" customWidth="1"/>
    <col min="3322" max="3322" width="4.88671875" style="12" customWidth="1"/>
    <col min="3323" max="3323" width="29.5546875" style="12" customWidth="1"/>
    <col min="3324" max="3324" width="2" style="12" customWidth="1"/>
    <col min="3325" max="3326" width="10" style="12" customWidth="1"/>
    <col min="3327" max="3573" width="8.6640625" style="12"/>
    <col min="3574" max="3574" width="12.44140625" style="12" customWidth="1"/>
    <col min="3575" max="3575" width="4.33203125" style="12" customWidth="1"/>
    <col min="3576" max="3577" width="2" style="12" customWidth="1"/>
    <col min="3578" max="3578" width="4.88671875" style="12" customWidth="1"/>
    <col min="3579" max="3579" width="29.5546875" style="12" customWidth="1"/>
    <col min="3580" max="3580" width="2" style="12" customWidth="1"/>
    <col min="3581" max="3582" width="10" style="12" customWidth="1"/>
    <col min="3583" max="3829" width="8.6640625" style="12"/>
    <col min="3830" max="3830" width="12.44140625" style="12" customWidth="1"/>
    <col min="3831" max="3831" width="4.33203125" style="12" customWidth="1"/>
    <col min="3832" max="3833" width="2" style="12" customWidth="1"/>
    <col min="3834" max="3834" width="4.88671875" style="12" customWidth="1"/>
    <col min="3835" max="3835" width="29.5546875" style="12" customWidth="1"/>
    <col min="3836" max="3836" width="2" style="12" customWidth="1"/>
    <col min="3837" max="3838" width="10" style="12" customWidth="1"/>
    <col min="3839" max="4085" width="8.6640625" style="12"/>
    <col min="4086" max="4086" width="12.44140625" style="12" customWidth="1"/>
    <col min="4087" max="4087" width="4.33203125" style="12" customWidth="1"/>
    <col min="4088" max="4089" width="2" style="12" customWidth="1"/>
    <col min="4090" max="4090" width="4.88671875" style="12" customWidth="1"/>
    <col min="4091" max="4091" width="29.5546875" style="12" customWidth="1"/>
    <col min="4092" max="4092" width="2" style="12" customWidth="1"/>
    <col min="4093" max="4094" width="10" style="12" customWidth="1"/>
    <col min="4095" max="4341" width="8.6640625" style="12"/>
    <col min="4342" max="4342" width="12.44140625" style="12" customWidth="1"/>
    <col min="4343" max="4343" width="4.33203125" style="12" customWidth="1"/>
    <col min="4344" max="4345" width="2" style="12" customWidth="1"/>
    <col min="4346" max="4346" width="4.88671875" style="12" customWidth="1"/>
    <col min="4347" max="4347" width="29.5546875" style="12" customWidth="1"/>
    <col min="4348" max="4348" width="2" style="12" customWidth="1"/>
    <col min="4349" max="4350" width="10" style="12" customWidth="1"/>
    <col min="4351" max="4597" width="8.6640625" style="12"/>
    <col min="4598" max="4598" width="12.44140625" style="12" customWidth="1"/>
    <col min="4599" max="4599" width="4.33203125" style="12" customWidth="1"/>
    <col min="4600" max="4601" width="2" style="12" customWidth="1"/>
    <col min="4602" max="4602" width="4.88671875" style="12" customWidth="1"/>
    <col min="4603" max="4603" width="29.5546875" style="12" customWidth="1"/>
    <col min="4604" max="4604" width="2" style="12" customWidth="1"/>
    <col min="4605" max="4606" width="10" style="12" customWidth="1"/>
    <col min="4607" max="4853" width="8.6640625" style="12"/>
    <col min="4854" max="4854" width="12.44140625" style="12" customWidth="1"/>
    <col min="4855" max="4855" width="4.33203125" style="12" customWidth="1"/>
    <col min="4856" max="4857" width="2" style="12" customWidth="1"/>
    <col min="4858" max="4858" width="4.88671875" style="12" customWidth="1"/>
    <col min="4859" max="4859" width="29.5546875" style="12" customWidth="1"/>
    <col min="4860" max="4860" width="2" style="12" customWidth="1"/>
    <col min="4861" max="4862" width="10" style="12" customWidth="1"/>
    <col min="4863" max="5109" width="8.6640625" style="12"/>
    <col min="5110" max="5110" width="12.44140625" style="12" customWidth="1"/>
    <col min="5111" max="5111" width="4.33203125" style="12" customWidth="1"/>
    <col min="5112" max="5113" width="2" style="12" customWidth="1"/>
    <col min="5114" max="5114" width="4.88671875" style="12" customWidth="1"/>
    <col min="5115" max="5115" width="29.5546875" style="12" customWidth="1"/>
    <col min="5116" max="5116" width="2" style="12" customWidth="1"/>
    <col min="5117" max="5118" width="10" style="12" customWidth="1"/>
    <col min="5119" max="5365" width="8.6640625" style="12"/>
    <col min="5366" max="5366" width="12.44140625" style="12" customWidth="1"/>
    <col min="5367" max="5367" width="4.33203125" style="12" customWidth="1"/>
    <col min="5368" max="5369" width="2" style="12" customWidth="1"/>
    <col min="5370" max="5370" width="4.88671875" style="12" customWidth="1"/>
    <col min="5371" max="5371" width="29.5546875" style="12" customWidth="1"/>
    <col min="5372" max="5372" width="2" style="12" customWidth="1"/>
    <col min="5373" max="5374" width="10" style="12" customWidth="1"/>
    <col min="5375" max="5621" width="8.6640625" style="12"/>
    <col min="5622" max="5622" width="12.44140625" style="12" customWidth="1"/>
    <col min="5623" max="5623" width="4.33203125" style="12" customWidth="1"/>
    <col min="5624" max="5625" width="2" style="12" customWidth="1"/>
    <col min="5626" max="5626" width="4.88671875" style="12" customWidth="1"/>
    <col min="5627" max="5627" width="29.5546875" style="12" customWidth="1"/>
    <col min="5628" max="5628" width="2" style="12" customWidth="1"/>
    <col min="5629" max="5630" width="10" style="12" customWidth="1"/>
    <col min="5631" max="5877" width="8.6640625" style="12"/>
    <col min="5878" max="5878" width="12.44140625" style="12" customWidth="1"/>
    <col min="5879" max="5879" width="4.33203125" style="12" customWidth="1"/>
    <col min="5880" max="5881" width="2" style="12" customWidth="1"/>
    <col min="5882" max="5882" width="4.88671875" style="12" customWidth="1"/>
    <col min="5883" max="5883" width="29.5546875" style="12" customWidth="1"/>
    <col min="5884" max="5884" width="2" style="12" customWidth="1"/>
    <col min="5885" max="5886" width="10" style="12" customWidth="1"/>
    <col min="5887" max="6133" width="8.6640625" style="12"/>
    <col min="6134" max="6134" width="12.44140625" style="12" customWidth="1"/>
    <col min="6135" max="6135" width="4.33203125" style="12" customWidth="1"/>
    <col min="6136" max="6137" width="2" style="12" customWidth="1"/>
    <col min="6138" max="6138" width="4.88671875" style="12" customWidth="1"/>
    <col min="6139" max="6139" width="29.5546875" style="12" customWidth="1"/>
    <col min="6140" max="6140" width="2" style="12" customWidth="1"/>
    <col min="6141" max="6142" width="10" style="12" customWidth="1"/>
    <col min="6143" max="6389" width="8.6640625" style="12"/>
    <col min="6390" max="6390" width="12.44140625" style="12" customWidth="1"/>
    <col min="6391" max="6391" width="4.33203125" style="12" customWidth="1"/>
    <col min="6392" max="6393" width="2" style="12" customWidth="1"/>
    <col min="6394" max="6394" width="4.88671875" style="12" customWidth="1"/>
    <col min="6395" max="6395" width="29.5546875" style="12" customWidth="1"/>
    <col min="6396" max="6396" width="2" style="12" customWidth="1"/>
    <col min="6397" max="6398" width="10" style="12" customWidth="1"/>
    <col min="6399" max="6645" width="8.6640625" style="12"/>
    <col min="6646" max="6646" width="12.44140625" style="12" customWidth="1"/>
    <col min="6647" max="6647" width="4.33203125" style="12" customWidth="1"/>
    <col min="6648" max="6649" width="2" style="12" customWidth="1"/>
    <col min="6650" max="6650" width="4.88671875" style="12" customWidth="1"/>
    <col min="6651" max="6651" width="29.5546875" style="12" customWidth="1"/>
    <col min="6652" max="6652" width="2" style="12" customWidth="1"/>
    <col min="6653" max="6654" width="10" style="12" customWidth="1"/>
    <col min="6655" max="6901" width="8.6640625" style="12"/>
    <col min="6902" max="6902" width="12.44140625" style="12" customWidth="1"/>
    <col min="6903" max="6903" width="4.33203125" style="12" customWidth="1"/>
    <col min="6904" max="6905" width="2" style="12" customWidth="1"/>
    <col min="6906" max="6906" width="4.88671875" style="12" customWidth="1"/>
    <col min="6907" max="6907" width="29.5546875" style="12" customWidth="1"/>
    <col min="6908" max="6908" width="2" style="12" customWidth="1"/>
    <col min="6909" max="6910" width="10" style="12" customWidth="1"/>
    <col min="6911" max="7157" width="8.6640625" style="12"/>
    <col min="7158" max="7158" width="12.44140625" style="12" customWidth="1"/>
    <col min="7159" max="7159" width="4.33203125" style="12" customWidth="1"/>
    <col min="7160" max="7161" width="2" style="12" customWidth="1"/>
    <col min="7162" max="7162" width="4.88671875" style="12" customWidth="1"/>
    <col min="7163" max="7163" width="29.5546875" style="12" customWidth="1"/>
    <col min="7164" max="7164" width="2" style="12" customWidth="1"/>
    <col min="7165" max="7166" width="10" style="12" customWidth="1"/>
    <col min="7167" max="7413" width="8.6640625" style="12"/>
    <col min="7414" max="7414" width="12.44140625" style="12" customWidth="1"/>
    <col min="7415" max="7415" width="4.33203125" style="12" customWidth="1"/>
    <col min="7416" max="7417" width="2" style="12" customWidth="1"/>
    <col min="7418" max="7418" width="4.88671875" style="12" customWidth="1"/>
    <col min="7419" max="7419" width="29.5546875" style="12" customWidth="1"/>
    <col min="7420" max="7420" width="2" style="12" customWidth="1"/>
    <col min="7421" max="7422" width="10" style="12" customWidth="1"/>
    <col min="7423" max="7669" width="8.6640625" style="12"/>
    <col min="7670" max="7670" width="12.44140625" style="12" customWidth="1"/>
    <col min="7671" max="7671" width="4.33203125" style="12" customWidth="1"/>
    <col min="7672" max="7673" width="2" style="12" customWidth="1"/>
    <col min="7674" max="7674" width="4.88671875" style="12" customWidth="1"/>
    <col min="7675" max="7675" width="29.5546875" style="12" customWidth="1"/>
    <col min="7676" max="7676" width="2" style="12" customWidth="1"/>
    <col min="7677" max="7678" width="10" style="12" customWidth="1"/>
    <col min="7679" max="7925" width="8.6640625" style="12"/>
    <col min="7926" max="7926" width="12.44140625" style="12" customWidth="1"/>
    <col min="7927" max="7927" width="4.33203125" style="12" customWidth="1"/>
    <col min="7928" max="7929" width="2" style="12" customWidth="1"/>
    <col min="7930" max="7930" width="4.88671875" style="12" customWidth="1"/>
    <col min="7931" max="7931" width="29.5546875" style="12" customWidth="1"/>
    <col min="7932" max="7932" width="2" style="12" customWidth="1"/>
    <col min="7933" max="7934" width="10" style="12" customWidth="1"/>
    <col min="7935" max="8181" width="8.6640625" style="12"/>
    <col min="8182" max="8182" width="12.44140625" style="12" customWidth="1"/>
    <col min="8183" max="8183" width="4.33203125" style="12" customWidth="1"/>
    <col min="8184" max="8185" width="2" style="12" customWidth="1"/>
    <col min="8186" max="8186" width="4.88671875" style="12" customWidth="1"/>
    <col min="8187" max="8187" width="29.5546875" style="12" customWidth="1"/>
    <col min="8188" max="8188" width="2" style="12" customWidth="1"/>
    <col min="8189" max="8190" width="10" style="12" customWidth="1"/>
    <col min="8191" max="8437" width="8.6640625" style="12"/>
    <col min="8438" max="8438" width="12.44140625" style="12" customWidth="1"/>
    <col min="8439" max="8439" width="4.33203125" style="12" customWidth="1"/>
    <col min="8440" max="8441" width="2" style="12" customWidth="1"/>
    <col min="8442" max="8442" width="4.88671875" style="12" customWidth="1"/>
    <col min="8443" max="8443" width="29.5546875" style="12" customWidth="1"/>
    <col min="8444" max="8444" width="2" style="12" customWidth="1"/>
    <col min="8445" max="8446" width="10" style="12" customWidth="1"/>
    <col min="8447" max="8693" width="8.6640625" style="12"/>
    <col min="8694" max="8694" width="12.44140625" style="12" customWidth="1"/>
    <col min="8695" max="8695" width="4.33203125" style="12" customWidth="1"/>
    <col min="8696" max="8697" width="2" style="12" customWidth="1"/>
    <col min="8698" max="8698" width="4.88671875" style="12" customWidth="1"/>
    <col min="8699" max="8699" width="29.5546875" style="12" customWidth="1"/>
    <col min="8700" max="8700" width="2" style="12" customWidth="1"/>
    <col min="8701" max="8702" width="10" style="12" customWidth="1"/>
    <col min="8703" max="8949" width="8.6640625" style="12"/>
    <col min="8950" max="8950" width="12.44140625" style="12" customWidth="1"/>
    <col min="8951" max="8951" width="4.33203125" style="12" customWidth="1"/>
    <col min="8952" max="8953" width="2" style="12" customWidth="1"/>
    <col min="8954" max="8954" width="4.88671875" style="12" customWidth="1"/>
    <col min="8955" max="8955" width="29.5546875" style="12" customWidth="1"/>
    <col min="8956" max="8956" width="2" style="12" customWidth="1"/>
    <col min="8957" max="8958" width="10" style="12" customWidth="1"/>
    <col min="8959" max="9205" width="8.6640625" style="12"/>
    <col min="9206" max="9206" width="12.44140625" style="12" customWidth="1"/>
    <col min="9207" max="9207" width="4.33203125" style="12" customWidth="1"/>
    <col min="9208" max="9209" width="2" style="12" customWidth="1"/>
    <col min="9210" max="9210" width="4.88671875" style="12" customWidth="1"/>
    <col min="9211" max="9211" width="29.5546875" style="12" customWidth="1"/>
    <col min="9212" max="9212" width="2" style="12" customWidth="1"/>
    <col min="9213" max="9214" width="10" style="12" customWidth="1"/>
    <col min="9215" max="9461" width="8.6640625" style="12"/>
    <col min="9462" max="9462" width="12.44140625" style="12" customWidth="1"/>
    <col min="9463" max="9463" width="4.33203125" style="12" customWidth="1"/>
    <col min="9464" max="9465" width="2" style="12" customWidth="1"/>
    <col min="9466" max="9466" width="4.88671875" style="12" customWidth="1"/>
    <col min="9467" max="9467" width="29.5546875" style="12" customWidth="1"/>
    <col min="9468" max="9468" width="2" style="12" customWidth="1"/>
    <col min="9469" max="9470" width="10" style="12" customWidth="1"/>
    <col min="9471" max="9717" width="8.6640625" style="12"/>
    <col min="9718" max="9718" width="12.44140625" style="12" customWidth="1"/>
    <col min="9719" max="9719" width="4.33203125" style="12" customWidth="1"/>
    <col min="9720" max="9721" width="2" style="12" customWidth="1"/>
    <col min="9722" max="9722" width="4.88671875" style="12" customWidth="1"/>
    <col min="9723" max="9723" width="29.5546875" style="12" customWidth="1"/>
    <col min="9724" max="9724" width="2" style="12" customWidth="1"/>
    <col min="9725" max="9726" width="10" style="12" customWidth="1"/>
    <col min="9727" max="9973" width="8.6640625" style="12"/>
    <col min="9974" max="9974" width="12.44140625" style="12" customWidth="1"/>
    <col min="9975" max="9975" width="4.33203125" style="12" customWidth="1"/>
    <col min="9976" max="9977" width="2" style="12" customWidth="1"/>
    <col min="9978" max="9978" width="4.88671875" style="12" customWidth="1"/>
    <col min="9979" max="9979" width="29.5546875" style="12" customWidth="1"/>
    <col min="9980" max="9980" width="2" style="12" customWidth="1"/>
    <col min="9981" max="9982" width="10" style="12" customWidth="1"/>
    <col min="9983" max="10229" width="8.6640625" style="12"/>
    <col min="10230" max="10230" width="12.44140625" style="12" customWidth="1"/>
    <col min="10231" max="10231" width="4.33203125" style="12" customWidth="1"/>
    <col min="10232" max="10233" width="2" style="12" customWidth="1"/>
    <col min="10234" max="10234" width="4.88671875" style="12" customWidth="1"/>
    <col min="10235" max="10235" width="29.5546875" style="12" customWidth="1"/>
    <col min="10236" max="10236" width="2" style="12" customWidth="1"/>
    <col min="10237" max="10238" width="10" style="12" customWidth="1"/>
    <col min="10239" max="10485" width="8.6640625" style="12"/>
    <col min="10486" max="10486" width="12.44140625" style="12" customWidth="1"/>
    <col min="10487" max="10487" width="4.33203125" style="12" customWidth="1"/>
    <col min="10488" max="10489" width="2" style="12" customWidth="1"/>
    <col min="10490" max="10490" width="4.88671875" style="12" customWidth="1"/>
    <col min="10491" max="10491" width="29.5546875" style="12" customWidth="1"/>
    <col min="10492" max="10492" width="2" style="12" customWidth="1"/>
    <col min="10493" max="10494" width="10" style="12" customWidth="1"/>
    <col min="10495" max="10741" width="8.6640625" style="12"/>
    <col min="10742" max="10742" width="12.44140625" style="12" customWidth="1"/>
    <col min="10743" max="10743" width="4.33203125" style="12" customWidth="1"/>
    <col min="10744" max="10745" width="2" style="12" customWidth="1"/>
    <col min="10746" max="10746" width="4.88671875" style="12" customWidth="1"/>
    <col min="10747" max="10747" width="29.5546875" style="12" customWidth="1"/>
    <col min="10748" max="10748" width="2" style="12" customWidth="1"/>
    <col min="10749" max="10750" width="10" style="12" customWidth="1"/>
    <col min="10751" max="10997" width="8.6640625" style="12"/>
    <col min="10998" max="10998" width="12.44140625" style="12" customWidth="1"/>
    <col min="10999" max="10999" width="4.33203125" style="12" customWidth="1"/>
    <col min="11000" max="11001" width="2" style="12" customWidth="1"/>
    <col min="11002" max="11002" width="4.88671875" style="12" customWidth="1"/>
    <col min="11003" max="11003" width="29.5546875" style="12" customWidth="1"/>
    <col min="11004" max="11004" width="2" style="12" customWidth="1"/>
    <col min="11005" max="11006" width="10" style="12" customWidth="1"/>
    <col min="11007" max="11253" width="8.6640625" style="12"/>
    <col min="11254" max="11254" width="12.44140625" style="12" customWidth="1"/>
    <col min="11255" max="11255" width="4.33203125" style="12" customWidth="1"/>
    <col min="11256" max="11257" width="2" style="12" customWidth="1"/>
    <col min="11258" max="11258" width="4.88671875" style="12" customWidth="1"/>
    <col min="11259" max="11259" width="29.5546875" style="12" customWidth="1"/>
    <col min="11260" max="11260" width="2" style="12" customWidth="1"/>
    <col min="11261" max="11262" width="10" style="12" customWidth="1"/>
    <col min="11263" max="11509" width="8.6640625" style="12"/>
    <col min="11510" max="11510" width="12.44140625" style="12" customWidth="1"/>
    <col min="11511" max="11511" width="4.33203125" style="12" customWidth="1"/>
    <col min="11512" max="11513" width="2" style="12" customWidth="1"/>
    <col min="11514" max="11514" width="4.88671875" style="12" customWidth="1"/>
    <col min="11515" max="11515" width="29.5546875" style="12" customWidth="1"/>
    <col min="11516" max="11516" width="2" style="12" customWidth="1"/>
    <col min="11517" max="11518" width="10" style="12" customWidth="1"/>
    <col min="11519" max="11765" width="8.6640625" style="12"/>
    <col min="11766" max="11766" width="12.44140625" style="12" customWidth="1"/>
    <col min="11767" max="11767" width="4.33203125" style="12" customWidth="1"/>
    <col min="11768" max="11769" width="2" style="12" customWidth="1"/>
    <col min="11770" max="11770" width="4.88671875" style="12" customWidth="1"/>
    <col min="11771" max="11771" width="29.5546875" style="12" customWidth="1"/>
    <col min="11772" max="11772" width="2" style="12" customWidth="1"/>
    <col min="11773" max="11774" width="10" style="12" customWidth="1"/>
    <col min="11775" max="12021" width="8.6640625" style="12"/>
    <col min="12022" max="12022" width="12.44140625" style="12" customWidth="1"/>
    <col min="12023" max="12023" width="4.33203125" style="12" customWidth="1"/>
    <col min="12024" max="12025" width="2" style="12" customWidth="1"/>
    <col min="12026" max="12026" width="4.88671875" style="12" customWidth="1"/>
    <col min="12027" max="12027" width="29.5546875" style="12" customWidth="1"/>
    <col min="12028" max="12028" width="2" style="12" customWidth="1"/>
    <col min="12029" max="12030" width="10" style="12" customWidth="1"/>
    <col min="12031" max="12277" width="8.6640625" style="12"/>
    <col min="12278" max="12278" width="12.44140625" style="12" customWidth="1"/>
    <col min="12279" max="12279" width="4.33203125" style="12" customWidth="1"/>
    <col min="12280" max="12281" width="2" style="12" customWidth="1"/>
    <col min="12282" max="12282" width="4.88671875" style="12" customWidth="1"/>
    <col min="12283" max="12283" width="29.5546875" style="12" customWidth="1"/>
    <col min="12284" max="12284" width="2" style="12" customWidth="1"/>
    <col min="12285" max="12286" width="10" style="12" customWidth="1"/>
    <col min="12287" max="12533" width="8.6640625" style="12"/>
    <col min="12534" max="12534" width="12.44140625" style="12" customWidth="1"/>
    <col min="12535" max="12535" width="4.33203125" style="12" customWidth="1"/>
    <col min="12536" max="12537" width="2" style="12" customWidth="1"/>
    <col min="12538" max="12538" width="4.88671875" style="12" customWidth="1"/>
    <col min="12539" max="12539" width="29.5546875" style="12" customWidth="1"/>
    <col min="12540" max="12540" width="2" style="12" customWidth="1"/>
    <col min="12541" max="12542" width="10" style="12" customWidth="1"/>
    <col min="12543" max="12789" width="8.6640625" style="12"/>
    <col min="12790" max="12790" width="12.44140625" style="12" customWidth="1"/>
    <col min="12791" max="12791" width="4.33203125" style="12" customWidth="1"/>
    <col min="12792" max="12793" width="2" style="12" customWidth="1"/>
    <col min="12794" max="12794" width="4.88671875" style="12" customWidth="1"/>
    <col min="12795" max="12795" width="29.5546875" style="12" customWidth="1"/>
    <col min="12796" max="12796" width="2" style="12" customWidth="1"/>
    <col min="12797" max="12798" width="10" style="12" customWidth="1"/>
    <col min="12799" max="13045" width="8.6640625" style="12"/>
    <col min="13046" max="13046" width="12.44140625" style="12" customWidth="1"/>
    <col min="13047" max="13047" width="4.33203125" style="12" customWidth="1"/>
    <col min="13048" max="13049" width="2" style="12" customWidth="1"/>
    <col min="13050" max="13050" width="4.88671875" style="12" customWidth="1"/>
    <col min="13051" max="13051" width="29.5546875" style="12" customWidth="1"/>
    <col min="13052" max="13052" width="2" style="12" customWidth="1"/>
    <col min="13053" max="13054" width="10" style="12" customWidth="1"/>
    <col min="13055" max="13301" width="8.6640625" style="12"/>
    <col min="13302" max="13302" width="12.44140625" style="12" customWidth="1"/>
    <col min="13303" max="13303" width="4.33203125" style="12" customWidth="1"/>
    <col min="13304" max="13305" width="2" style="12" customWidth="1"/>
    <col min="13306" max="13306" width="4.88671875" style="12" customWidth="1"/>
    <col min="13307" max="13307" width="29.5546875" style="12" customWidth="1"/>
    <col min="13308" max="13308" width="2" style="12" customWidth="1"/>
    <col min="13309" max="13310" width="10" style="12" customWidth="1"/>
    <col min="13311" max="13557" width="8.6640625" style="12"/>
    <col min="13558" max="13558" width="12.44140625" style="12" customWidth="1"/>
    <col min="13559" max="13559" width="4.33203125" style="12" customWidth="1"/>
    <col min="13560" max="13561" width="2" style="12" customWidth="1"/>
    <col min="13562" max="13562" width="4.88671875" style="12" customWidth="1"/>
    <col min="13563" max="13563" width="29.5546875" style="12" customWidth="1"/>
    <col min="13564" max="13564" width="2" style="12" customWidth="1"/>
    <col min="13565" max="13566" width="10" style="12" customWidth="1"/>
    <col min="13567" max="13813" width="8.6640625" style="12"/>
    <col min="13814" max="13814" width="12.44140625" style="12" customWidth="1"/>
    <col min="13815" max="13815" width="4.33203125" style="12" customWidth="1"/>
    <col min="13816" max="13817" width="2" style="12" customWidth="1"/>
    <col min="13818" max="13818" width="4.88671875" style="12" customWidth="1"/>
    <col min="13819" max="13819" width="29.5546875" style="12" customWidth="1"/>
    <col min="13820" max="13820" width="2" style="12" customWidth="1"/>
    <col min="13821" max="13822" width="10" style="12" customWidth="1"/>
    <col min="13823" max="14069" width="8.6640625" style="12"/>
    <col min="14070" max="14070" width="12.44140625" style="12" customWidth="1"/>
    <col min="14071" max="14071" width="4.33203125" style="12" customWidth="1"/>
    <col min="14072" max="14073" width="2" style="12" customWidth="1"/>
    <col min="14074" max="14074" width="4.88671875" style="12" customWidth="1"/>
    <col min="14075" max="14075" width="29.5546875" style="12" customWidth="1"/>
    <col min="14076" max="14076" width="2" style="12" customWidth="1"/>
    <col min="14077" max="14078" width="10" style="12" customWidth="1"/>
    <col min="14079" max="14325" width="8.6640625" style="12"/>
    <col min="14326" max="14326" width="12.44140625" style="12" customWidth="1"/>
    <col min="14327" max="14327" width="4.33203125" style="12" customWidth="1"/>
    <col min="14328" max="14329" width="2" style="12" customWidth="1"/>
    <col min="14330" max="14330" width="4.88671875" style="12" customWidth="1"/>
    <col min="14331" max="14331" width="29.5546875" style="12" customWidth="1"/>
    <col min="14332" max="14332" width="2" style="12" customWidth="1"/>
    <col min="14333" max="14334" width="10" style="12" customWidth="1"/>
    <col min="14335" max="14581" width="8.6640625" style="12"/>
    <col min="14582" max="14582" width="12.44140625" style="12" customWidth="1"/>
    <col min="14583" max="14583" width="4.33203125" style="12" customWidth="1"/>
    <col min="14584" max="14585" width="2" style="12" customWidth="1"/>
    <col min="14586" max="14586" width="4.88671875" style="12" customWidth="1"/>
    <col min="14587" max="14587" width="29.5546875" style="12" customWidth="1"/>
    <col min="14588" max="14588" width="2" style="12" customWidth="1"/>
    <col min="14589" max="14590" width="10" style="12" customWidth="1"/>
    <col min="14591" max="14837" width="8.6640625" style="12"/>
    <col min="14838" max="14838" width="12.44140625" style="12" customWidth="1"/>
    <col min="14839" max="14839" width="4.33203125" style="12" customWidth="1"/>
    <col min="14840" max="14841" width="2" style="12" customWidth="1"/>
    <col min="14842" max="14842" width="4.88671875" style="12" customWidth="1"/>
    <col min="14843" max="14843" width="29.5546875" style="12" customWidth="1"/>
    <col min="14844" max="14844" width="2" style="12" customWidth="1"/>
    <col min="14845" max="14846" width="10" style="12" customWidth="1"/>
    <col min="14847" max="15093" width="8.6640625" style="12"/>
    <col min="15094" max="15094" width="12.44140625" style="12" customWidth="1"/>
    <col min="15095" max="15095" width="4.33203125" style="12" customWidth="1"/>
    <col min="15096" max="15097" width="2" style="12" customWidth="1"/>
    <col min="15098" max="15098" width="4.88671875" style="12" customWidth="1"/>
    <col min="15099" max="15099" width="29.5546875" style="12" customWidth="1"/>
    <col min="15100" max="15100" width="2" style="12" customWidth="1"/>
    <col min="15101" max="15102" width="10" style="12" customWidth="1"/>
    <col min="15103" max="15349" width="8.6640625" style="12"/>
    <col min="15350" max="15350" width="12.44140625" style="12" customWidth="1"/>
    <col min="15351" max="15351" width="4.33203125" style="12" customWidth="1"/>
    <col min="15352" max="15353" width="2" style="12" customWidth="1"/>
    <col min="15354" max="15354" width="4.88671875" style="12" customWidth="1"/>
    <col min="15355" max="15355" width="29.5546875" style="12" customWidth="1"/>
    <col min="15356" max="15356" width="2" style="12" customWidth="1"/>
    <col min="15357" max="15358" width="10" style="12" customWidth="1"/>
    <col min="15359" max="15605" width="8.6640625" style="12"/>
    <col min="15606" max="15606" width="12.44140625" style="12" customWidth="1"/>
    <col min="15607" max="15607" width="4.33203125" style="12" customWidth="1"/>
    <col min="15608" max="15609" width="2" style="12" customWidth="1"/>
    <col min="15610" max="15610" width="4.88671875" style="12" customWidth="1"/>
    <col min="15611" max="15611" width="29.5546875" style="12" customWidth="1"/>
    <col min="15612" max="15612" width="2" style="12" customWidth="1"/>
    <col min="15613" max="15614" width="10" style="12" customWidth="1"/>
    <col min="15615" max="15861" width="8.6640625" style="12"/>
    <col min="15862" max="15862" width="12.44140625" style="12" customWidth="1"/>
    <col min="15863" max="15863" width="4.33203125" style="12" customWidth="1"/>
    <col min="15864" max="15865" width="2" style="12" customWidth="1"/>
    <col min="15866" max="15866" width="4.88671875" style="12" customWidth="1"/>
    <col min="15867" max="15867" width="29.5546875" style="12" customWidth="1"/>
    <col min="15868" max="15868" width="2" style="12" customWidth="1"/>
    <col min="15869" max="15870" width="10" style="12" customWidth="1"/>
    <col min="15871" max="16117" width="8.6640625" style="12"/>
    <col min="16118" max="16118" width="12.44140625" style="12" customWidth="1"/>
    <col min="16119" max="16119" width="4.33203125" style="12" customWidth="1"/>
    <col min="16120" max="16121" width="2" style="12" customWidth="1"/>
    <col min="16122" max="16122" width="4.88671875" style="12" customWidth="1"/>
    <col min="16123" max="16123" width="29.5546875" style="12" customWidth="1"/>
    <col min="16124" max="16124" width="2" style="12" customWidth="1"/>
    <col min="16125" max="16126" width="10" style="12" customWidth="1"/>
    <col min="16127" max="16384" width="8.6640625" style="12"/>
  </cols>
  <sheetData>
    <row r="1" spans="1:8" ht="14.25" customHeight="1">
      <c r="A1" s="46" t="s">
        <v>32</v>
      </c>
      <c r="B1" s="46"/>
      <c r="C1" s="46"/>
      <c r="D1" s="46"/>
      <c r="E1" s="46"/>
      <c r="F1" s="46"/>
      <c r="G1" s="46"/>
      <c r="H1" s="46"/>
    </row>
    <row r="2" spans="1:8">
      <c r="A2" s="46" t="s">
        <v>33</v>
      </c>
      <c r="B2" s="46"/>
      <c r="C2" s="46"/>
      <c r="D2" s="46"/>
      <c r="E2" s="46"/>
      <c r="F2" s="46"/>
      <c r="G2" s="46"/>
      <c r="H2" s="46"/>
    </row>
    <row r="3" spans="1:8">
      <c r="A3" s="47" t="s">
        <v>84</v>
      </c>
      <c r="B3" s="47"/>
      <c r="C3" s="47"/>
      <c r="D3" s="47"/>
      <c r="E3" s="47"/>
      <c r="F3" s="47"/>
      <c r="G3" s="47"/>
      <c r="H3" s="47"/>
    </row>
    <row r="4" spans="1:8">
      <c r="F4" s="13"/>
      <c r="H4" s="14" t="s">
        <v>34</v>
      </c>
    </row>
    <row r="5" spans="1:8">
      <c r="A5" s="15"/>
      <c r="B5" s="15"/>
      <c r="C5" s="15"/>
      <c r="D5" s="15"/>
      <c r="E5" s="15"/>
      <c r="F5" s="15"/>
      <c r="G5" s="15"/>
      <c r="H5" s="15"/>
    </row>
    <row r="6" spans="1:8" ht="60.75" customHeight="1">
      <c r="B6" s="16" t="s">
        <v>35</v>
      </c>
      <c r="C6" s="16" t="s">
        <v>36</v>
      </c>
      <c r="D6" s="16" t="s">
        <v>37</v>
      </c>
      <c r="E6" s="17" t="s">
        <v>38</v>
      </c>
      <c r="F6" s="17" t="s">
        <v>39</v>
      </c>
      <c r="G6" s="17" t="s">
        <v>40</v>
      </c>
      <c r="H6" s="17" t="s">
        <v>41</v>
      </c>
    </row>
    <row r="7" spans="1:8" ht="15" customHeight="1">
      <c r="B7" s="18"/>
      <c r="C7" s="19" t="s">
        <v>42</v>
      </c>
      <c r="D7" s="20" t="s">
        <v>43</v>
      </c>
      <c r="E7" s="20" t="s">
        <v>44</v>
      </c>
      <c r="F7" s="20" t="s">
        <v>45</v>
      </c>
      <c r="G7" s="20" t="s">
        <v>46</v>
      </c>
      <c r="H7" s="20" t="s">
        <v>47</v>
      </c>
    </row>
    <row r="8" spans="1:8">
      <c r="B8" s="21">
        <v>1</v>
      </c>
      <c r="C8" s="22" t="s">
        <v>48</v>
      </c>
      <c r="D8" s="12" t="s">
        <v>48</v>
      </c>
      <c r="E8" s="23">
        <f>Prepaid!R19</f>
        <v>43997.59</v>
      </c>
      <c r="F8" s="24" t="s">
        <v>49</v>
      </c>
      <c r="G8" s="25">
        <v>0.95211815852105597</v>
      </c>
      <c r="H8" s="26">
        <f t="shared" ref="H8:H32" si="0">G8*E8</f>
        <v>41890.904370164426</v>
      </c>
    </row>
    <row r="9" spans="1:8" ht="15" customHeight="1">
      <c r="B9" s="21">
        <v>2</v>
      </c>
      <c r="C9" s="22" t="s">
        <v>50</v>
      </c>
      <c r="D9" s="12" t="s">
        <v>51</v>
      </c>
      <c r="E9" s="27">
        <f>Prepaid!R20+Prepaid!R21</f>
        <v>56122.283461538449</v>
      </c>
      <c r="F9" s="24" t="s">
        <v>49</v>
      </c>
      <c r="G9" s="25">
        <v>0.95211815852105597</v>
      </c>
      <c r="H9" s="28">
        <f t="shared" si="0"/>
        <v>53435.045181396701</v>
      </c>
    </row>
    <row r="10" spans="1:8" ht="15" customHeight="1">
      <c r="B10" s="21">
        <v>3</v>
      </c>
      <c r="C10" s="22" t="s">
        <v>52</v>
      </c>
      <c r="D10" s="12" t="s">
        <v>53</v>
      </c>
      <c r="E10" s="27">
        <f>Prepaid!R3</f>
        <v>4782.3965384615385</v>
      </c>
      <c r="F10" s="24" t="s">
        <v>54</v>
      </c>
      <c r="G10" s="25">
        <v>7.1127130576680575E-2</v>
      </c>
      <c r="H10" s="28">
        <f t="shared" si="0"/>
        <v>340.15814306061901</v>
      </c>
    </row>
    <row r="11" spans="1:8" ht="15" customHeight="1">
      <c r="B11" s="21">
        <v>4</v>
      </c>
      <c r="C11" s="22" t="s">
        <v>55</v>
      </c>
      <c r="D11" s="12" t="s">
        <v>56</v>
      </c>
      <c r="E11" s="27">
        <f>Prepaid!R8</f>
        <v>3238.0284615384617</v>
      </c>
      <c r="F11" s="24" t="s">
        <v>54</v>
      </c>
      <c r="G11" s="25">
        <v>7.1127130576680575E-2</v>
      </c>
      <c r="H11" s="28">
        <f t="shared" si="0"/>
        <v>230.31167319485428</v>
      </c>
    </row>
    <row r="12" spans="1:8" ht="15" customHeight="1">
      <c r="B12" s="21">
        <v>5</v>
      </c>
      <c r="C12" s="22" t="s">
        <v>9</v>
      </c>
      <c r="D12" s="12" t="s">
        <v>57</v>
      </c>
      <c r="E12" s="27">
        <f>Prepaid!R4</f>
        <v>2716.5819999999999</v>
      </c>
      <c r="F12" s="24" t="s">
        <v>54</v>
      </c>
      <c r="G12" s="25">
        <v>7.1127130576680575E-2</v>
      </c>
      <c r="H12" s="28">
        <f t="shared" si="0"/>
        <v>193.22268263626006</v>
      </c>
    </row>
    <row r="13" spans="1:8" ht="15" customHeight="1">
      <c r="B13" s="21">
        <v>6</v>
      </c>
      <c r="C13" s="22" t="s">
        <v>10</v>
      </c>
      <c r="D13" s="12" t="s">
        <v>58</v>
      </c>
      <c r="E13" s="27">
        <f>Prepaid!R5</f>
        <v>1914.3426153846156</v>
      </c>
      <c r="F13" s="24" t="s">
        <v>59</v>
      </c>
      <c r="G13" s="25">
        <v>0</v>
      </c>
      <c r="H13" s="28">
        <f t="shared" si="0"/>
        <v>0</v>
      </c>
    </row>
    <row r="14" spans="1:8" ht="15" customHeight="1">
      <c r="B14" s="21">
        <v>7</v>
      </c>
      <c r="C14" s="22" t="s">
        <v>60</v>
      </c>
      <c r="D14" s="12" t="s">
        <v>61</v>
      </c>
      <c r="E14" s="27">
        <f>Prepaid!R7</f>
        <v>117754.77050769229</v>
      </c>
      <c r="F14" s="24" t="s">
        <v>59</v>
      </c>
      <c r="G14" s="25">
        <v>0</v>
      </c>
      <c r="H14" s="28">
        <f t="shared" si="0"/>
        <v>0</v>
      </c>
    </row>
    <row r="15" spans="1:8" ht="15" customHeight="1">
      <c r="B15" s="21">
        <v>8</v>
      </c>
      <c r="C15" s="22" t="s">
        <v>11</v>
      </c>
      <c r="D15" s="12" t="s">
        <v>62</v>
      </c>
      <c r="E15" s="27">
        <f>Prepaid!R6</f>
        <v>159061.78564615388</v>
      </c>
      <c r="F15" s="24" t="s">
        <v>54</v>
      </c>
      <c r="G15" s="25">
        <v>7.1127130576680575E-2</v>
      </c>
      <c r="H15" s="28">
        <f t="shared" si="0"/>
        <v>11313.608397413962</v>
      </c>
    </row>
    <row r="16" spans="1:8" ht="15" customHeight="1">
      <c r="B16" s="21">
        <v>9</v>
      </c>
      <c r="C16" s="22" t="s">
        <v>63</v>
      </c>
      <c r="D16" s="12" t="s">
        <v>64</v>
      </c>
      <c r="E16" s="27">
        <v>0</v>
      </c>
      <c r="F16" s="24" t="s">
        <v>54</v>
      </c>
      <c r="G16" s="25">
        <v>7.1127130576680575E-2</v>
      </c>
      <c r="H16" s="28">
        <f t="shared" si="0"/>
        <v>0</v>
      </c>
    </row>
    <row r="17" spans="2:9">
      <c r="B17" s="21">
        <v>10</v>
      </c>
      <c r="C17" s="22" t="s">
        <v>65</v>
      </c>
      <c r="D17" s="12" t="s">
        <v>66</v>
      </c>
      <c r="E17" s="27">
        <f>Prepaid!R26</f>
        <v>692434.4615384615</v>
      </c>
      <c r="F17" s="24" t="s">
        <v>59</v>
      </c>
      <c r="G17" s="25">
        <v>0</v>
      </c>
      <c r="H17" s="28">
        <f t="shared" si="0"/>
        <v>0</v>
      </c>
    </row>
    <row r="18" spans="2:9">
      <c r="B18" s="21">
        <v>11</v>
      </c>
      <c r="C18" s="29" t="s">
        <v>67</v>
      </c>
      <c r="D18" s="30" t="s">
        <v>68</v>
      </c>
      <c r="E18" s="27">
        <f>Prepaid!R13</f>
        <v>25409.320769230773</v>
      </c>
      <c r="F18" s="31" t="s">
        <v>59</v>
      </c>
      <c r="G18" s="25">
        <v>0</v>
      </c>
      <c r="H18" s="28">
        <f t="shared" si="0"/>
        <v>0</v>
      </c>
    </row>
    <row r="19" spans="2:9">
      <c r="B19" s="21">
        <v>12</v>
      </c>
      <c r="C19" s="29" t="s">
        <v>67</v>
      </c>
      <c r="D19" s="30" t="s">
        <v>69</v>
      </c>
      <c r="E19" s="27">
        <f>Prepaid!R15</f>
        <v>773.74615384615367</v>
      </c>
      <c r="F19" s="31" t="s">
        <v>59</v>
      </c>
      <c r="G19" s="25">
        <v>0</v>
      </c>
      <c r="H19" s="28">
        <f t="shared" si="0"/>
        <v>0</v>
      </c>
    </row>
    <row r="20" spans="2:9">
      <c r="B20" s="21">
        <v>13</v>
      </c>
      <c r="C20" s="29" t="s">
        <v>67</v>
      </c>
      <c r="D20" s="30" t="s">
        <v>70</v>
      </c>
      <c r="E20" s="27">
        <f>Prepaid!R14</f>
        <v>854.00538461538463</v>
      </c>
      <c r="F20" s="31" t="s">
        <v>59</v>
      </c>
      <c r="G20" s="25">
        <v>0</v>
      </c>
      <c r="H20" s="28">
        <f t="shared" si="0"/>
        <v>0</v>
      </c>
    </row>
    <row r="21" spans="2:9">
      <c r="B21" s="21">
        <v>14</v>
      </c>
      <c r="C21" s="29" t="s">
        <v>71</v>
      </c>
      <c r="D21" s="30" t="s">
        <v>72</v>
      </c>
      <c r="E21" s="27">
        <f>Prepaid!R12</f>
        <v>9615.3846153846134</v>
      </c>
      <c r="F21" s="31" t="s">
        <v>59</v>
      </c>
      <c r="G21" s="25">
        <v>0</v>
      </c>
      <c r="H21" s="28">
        <f t="shared" si="0"/>
        <v>0</v>
      </c>
    </row>
    <row r="22" spans="2:9">
      <c r="B22" s="21">
        <v>15</v>
      </c>
      <c r="C22" s="29" t="s">
        <v>87</v>
      </c>
      <c r="D22" s="30" t="s">
        <v>85</v>
      </c>
      <c r="E22" s="27">
        <f>Prepaid!R25</f>
        <v>89245.538461538468</v>
      </c>
      <c r="F22" s="31" t="s">
        <v>59</v>
      </c>
      <c r="G22" s="25">
        <v>0</v>
      </c>
      <c r="H22" s="28">
        <f t="shared" si="0"/>
        <v>0</v>
      </c>
    </row>
    <row r="23" spans="2:9">
      <c r="B23" s="21">
        <v>16</v>
      </c>
      <c r="C23" s="29" t="s">
        <v>88</v>
      </c>
      <c r="D23" s="30" t="s">
        <v>86</v>
      </c>
      <c r="E23" s="27">
        <f>Prepaid!R24</f>
        <v>2778.7692307692309</v>
      </c>
      <c r="F23" s="31" t="s">
        <v>59</v>
      </c>
      <c r="G23" s="25">
        <v>0</v>
      </c>
      <c r="H23" s="28">
        <f t="shared" si="0"/>
        <v>0</v>
      </c>
    </row>
    <row r="24" spans="2:9">
      <c r="B24" s="21">
        <v>17</v>
      </c>
      <c r="C24" s="29"/>
      <c r="D24" s="30"/>
      <c r="E24" s="27">
        <v>0</v>
      </c>
      <c r="F24" s="31"/>
      <c r="G24" s="25">
        <v>0</v>
      </c>
      <c r="H24" s="28">
        <f t="shared" si="0"/>
        <v>0</v>
      </c>
    </row>
    <row r="25" spans="2:9">
      <c r="B25" s="21">
        <v>18</v>
      </c>
      <c r="C25" s="29"/>
      <c r="D25" s="30"/>
      <c r="E25" s="27">
        <v>0</v>
      </c>
      <c r="F25" s="31"/>
      <c r="G25" s="25">
        <v>0</v>
      </c>
      <c r="H25" s="28">
        <f t="shared" si="0"/>
        <v>0</v>
      </c>
    </row>
    <row r="26" spans="2:9">
      <c r="B26" s="21">
        <v>19</v>
      </c>
      <c r="C26" s="29"/>
      <c r="D26" s="30"/>
      <c r="E26" s="27">
        <v>0</v>
      </c>
      <c r="F26" s="31"/>
      <c r="G26" s="25">
        <v>0</v>
      </c>
      <c r="H26" s="28">
        <f t="shared" si="0"/>
        <v>0</v>
      </c>
    </row>
    <row r="27" spans="2:9">
      <c r="B27" s="21">
        <v>20</v>
      </c>
      <c r="C27" s="29"/>
      <c r="D27" s="30"/>
      <c r="E27" s="27">
        <v>0</v>
      </c>
      <c r="F27" s="31"/>
      <c r="G27" s="25">
        <v>0</v>
      </c>
      <c r="H27" s="28">
        <f t="shared" si="0"/>
        <v>0</v>
      </c>
    </row>
    <row r="28" spans="2:9">
      <c r="B28" s="21">
        <v>21</v>
      </c>
      <c r="C28" s="29"/>
      <c r="D28" s="30"/>
      <c r="E28" s="27">
        <v>0</v>
      </c>
      <c r="F28" s="31"/>
      <c r="G28" s="25">
        <v>0</v>
      </c>
      <c r="H28" s="28">
        <f t="shared" si="0"/>
        <v>0</v>
      </c>
      <c r="I28" s="32"/>
    </row>
    <row r="29" spans="2:9">
      <c r="B29" s="21">
        <v>22</v>
      </c>
      <c r="C29" s="29"/>
      <c r="D29" s="30"/>
      <c r="E29" s="27">
        <v>0</v>
      </c>
      <c r="F29" s="31"/>
      <c r="G29" s="25">
        <v>0</v>
      </c>
      <c r="H29" s="28">
        <f t="shared" si="0"/>
        <v>0</v>
      </c>
      <c r="I29" s="32"/>
    </row>
    <row r="30" spans="2:9">
      <c r="B30" s="21">
        <v>23</v>
      </c>
      <c r="C30" s="29"/>
      <c r="D30" s="30"/>
      <c r="E30" s="27">
        <v>0</v>
      </c>
      <c r="F30" s="31"/>
      <c r="G30" s="25">
        <v>0</v>
      </c>
      <c r="H30" s="28">
        <f t="shared" si="0"/>
        <v>0</v>
      </c>
      <c r="I30" s="32"/>
    </row>
    <row r="31" spans="2:9">
      <c r="B31" s="21">
        <v>24</v>
      </c>
      <c r="C31" s="29"/>
      <c r="D31" s="30"/>
      <c r="E31" s="27">
        <v>0</v>
      </c>
      <c r="F31" s="31"/>
      <c r="G31" s="25">
        <v>0</v>
      </c>
      <c r="H31" s="28">
        <f t="shared" si="0"/>
        <v>0</v>
      </c>
      <c r="I31" s="32"/>
    </row>
    <row r="32" spans="2:9">
      <c r="B32" s="21">
        <v>25</v>
      </c>
      <c r="C32" s="29"/>
      <c r="D32" s="30"/>
      <c r="E32" s="27">
        <v>0</v>
      </c>
      <c r="F32" s="31"/>
      <c r="G32" s="25">
        <v>0</v>
      </c>
      <c r="H32" s="28">
        <f t="shared" si="0"/>
        <v>0</v>
      </c>
      <c r="I32" s="32"/>
    </row>
    <row r="33" spans="2:9">
      <c r="B33" s="21">
        <v>26</v>
      </c>
      <c r="C33" s="33" t="s">
        <v>73</v>
      </c>
      <c r="D33" s="33" t="s">
        <v>74</v>
      </c>
      <c r="E33" s="34">
        <f>SUM(E8:E32)</f>
        <v>1210699.0053846154</v>
      </c>
      <c r="F33" s="35"/>
      <c r="G33" s="36"/>
      <c r="H33" s="37">
        <f>SUM(H8:H32)</f>
        <v>107403.25044786681</v>
      </c>
      <c r="I33" s="32"/>
    </row>
    <row r="34" spans="2:9">
      <c r="B34" s="21">
        <v>27</v>
      </c>
      <c r="C34" s="12" t="s">
        <v>75</v>
      </c>
      <c r="D34" s="38"/>
      <c r="E34" s="39">
        <v>1210699.3076923077</v>
      </c>
      <c r="F34" s="40"/>
      <c r="G34" s="40"/>
      <c r="H34" s="40"/>
      <c r="I34" s="32"/>
    </row>
    <row r="35" spans="2:9">
      <c r="B35" s="21">
        <v>28</v>
      </c>
      <c r="C35" s="12" t="s">
        <v>76</v>
      </c>
      <c r="D35" s="38"/>
      <c r="E35" s="34">
        <f>E34-E33</f>
        <v>0.30230769235640764</v>
      </c>
      <c r="F35" s="40"/>
      <c r="G35" s="40"/>
      <c r="H35" s="40"/>
      <c r="I35" s="32"/>
    </row>
    <row r="36" spans="2:9">
      <c r="B36" s="21"/>
      <c r="H36" s="32"/>
    </row>
    <row r="37" spans="2:9">
      <c r="B37" s="21"/>
      <c r="H37" s="32"/>
    </row>
    <row r="38" spans="2:9">
      <c r="B38" s="41" t="s">
        <v>77</v>
      </c>
      <c r="H38" s="32"/>
    </row>
    <row r="39" spans="2:9">
      <c r="B39" s="21" t="s">
        <v>78</v>
      </c>
      <c r="C39" s="12" t="s">
        <v>79</v>
      </c>
      <c r="H39" s="32"/>
    </row>
    <row r="40" spans="2:9" ht="147" customHeight="1">
      <c r="B40" s="42" t="s">
        <v>80</v>
      </c>
      <c r="C40" s="48" t="s">
        <v>81</v>
      </c>
      <c r="D40" s="48"/>
      <c r="E40" s="48"/>
      <c r="F40" s="48"/>
      <c r="G40" s="48"/>
      <c r="H40" s="48"/>
    </row>
    <row r="41" spans="2:9" ht="26.25" customHeight="1">
      <c r="B41" s="42" t="s">
        <v>82</v>
      </c>
      <c r="C41" s="48" t="s">
        <v>83</v>
      </c>
      <c r="D41" s="48"/>
      <c r="E41" s="48"/>
      <c r="F41" s="48"/>
      <c r="G41" s="48"/>
      <c r="H41" s="48"/>
    </row>
    <row r="42" spans="2:9">
      <c r="B42" s="21"/>
    </row>
    <row r="43" spans="2:9">
      <c r="B43" s="21"/>
      <c r="C43" s="44"/>
    </row>
    <row r="44" spans="2:9" ht="31.2" customHeight="1">
      <c r="C44" s="45" t="s">
        <v>89</v>
      </c>
      <c r="D44" s="45"/>
      <c r="E44" s="45"/>
      <c r="F44" s="45"/>
      <c r="G44" s="45"/>
      <c r="H44" s="45"/>
    </row>
  </sheetData>
  <mergeCells count="6">
    <mergeCell ref="C44:H44"/>
    <mergeCell ref="A1:H1"/>
    <mergeCell ref="A2:H2"/>
    <mergeCell ref="A3:H3"/>
    <mergeCell ref="C40:H40"/>
    <mergeCell ref="C41:H41"/>
  </mergeCells>
  <printOptions horizontalCentered="1"/>
  <pageMargins left="0.75" right="0.75" top="1" bottom="1" header="0.5" footer="0.5"/>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EC0BD-09AB-4183-845C-0669FF842143}">
  <dimension ref="A1:R27"/>
  <sheetViews>
    <sheetView workbookViewId="0">
      <pane xSplit="4" ySplit="2" topLeftCell="E9" activePane="bottomRight" state="frozen"/>
      <selection pane="topRight" activeCell="F1" sqref="F1"/>
      <selection pane="bottomLeft" activeCell="A3" sqref="A3"/>
      <selection pane="bottomRight" activeCell="E27" sqref="E27"/>
    </sheetView>
  </sheetViews>
  <sheetFormatPr defaultRowHeight="14.4"/>
  <cols>
    <col min="1" max="1" width="23.109375" bestFit="1" customWidth="1"/>
    <col min="2" max="2" width="6" bestFit="1" customWidth="1"/>
    <col min="3" max="3" width="18.77734375" customWidth="1"/>
    <col min="4" max="4" width="32.6640625" bestFit="1" customWidth="1"/>
    <col min="5" max="11" width="12.88671875" bestFit="1" customWidth="1"/>
    <col min="12" max="15" width="11.21875" bestFit="1" customWidth="1"/>
    <col min="16" max="18" width="12.88671875" bestFit="1" customWidth="1"/>
  </cols>
  <sheetData>
    <row r="1" spans="1:18">
      <c r="E1" s="2">
        <v>44561</v>
      </c>
      <c r="F1" s="2">
        <v>44592</v>
      </c>
      <c r="G1" s="2">
        <v>44620</v>
      </c>
      <c r="H1" s="2">
        <v>44651</v>
      </c>
      <c r="I1" s="2">
        <v>44681</v>
      </c>
      <c r="J1" s="2">
        <v>44712</v>
      </c>
      <c r="K1" s="2">
        <v>44742</v>
      </c>
      <c r="L1" s="2">
        <v>44773</v>
      </c>
      <c r="M1" s="2">
        <v>44804</v>
      </c>
      <c r="N1" s="2">
        <v>44834</v>
      </c>
      <c r="O1" s="2">
        <v>44865</v>
      </c>
      <c r="P1" s="2">
        <v>44895</v>
      </c>
      <c r="Q1" s="2">
        <v>44926</v>
      </c>
      <c r="R1" s="1" t="s">
        <v>0</v>
      </c>
    </row>
    <row r="2" spans="1:18">
      <c r="A2" s="1" t="s">
        <v>1</v>
      </c>
    </row>
    <row r="3" spans="1:18">
      <c r="A3" t="s">
        <v>2</v>
      </c>
      <c r="B3">
        <v>50502</v>
      </c>
      <c r="C3" s="4" t="s">
        <v>3</v>
      </c>
      <c r="D3" s="3" t="s">
        <v>8</v>
      </c>
      <c r="E3" s="5">
        <v>5021.2150000000001</v>
      </c>
      <c r="F3" s="5">
        <v>4184.3500000000004</v>
      </c>
      <c r="G3" s="5">
        <v>3347.48</v>
      </c>
      <c r="H3" s="5">
        <v>2510.61</v>
      </c>
      <c r="I3" s="5">
        <v>1673.74</v>
      </c>
      <c r="J3" s="5">
        <v>836.87</v>
      </c>
      <c r="K3" s="5">
        <v>0</v>
      </c>
      <c r="L3" s="5">
        <v>9618.31</v>
      </c>
      <c r="M3" s="5">
        <v>8744.5</v>
      </c>
      <c r="N3" s="5">
        <v>7870.11</v>
      </c>
      <c r="O3" s="5">
        <v>6995.72</v>
      </c>
      <c r="P3" s="5">
        <v>6121.32</v>
      </c>
      <c r="Q3" s="5">
        <v>5246.93</v>
      </c>
      <c r="R3" s="10">
        <f>SUM(E3:Q3)/13</f>
        <v>4782.3965384615385</v>
      </c>
    </row>
    <row r="4" spans="1:18">
      <c r="A4" t="s">
        <v>2</v>
      </c>
      <c r="B4">
        <v>50502</v>
      </c>
      <c r="C4" s="3" t="s">
        <v>5</v>
      </c>
      <c r="D4" s="3" t="s">
        <v>9</v>
      </c>
      <c r="E4" s="5">
        <v>6175.1132000000007</v>
      </c>
      <c r="F4" s="5">
        <v>5134.8617999999997</v>
      </c>
      <c r="G4" s="5">
        <v>4493.0048000000006</v>
      </c>
      <c r="H4" s="5">
        <v>3851.1478000000002</v>
      </c>
      <c r="I4" s="5">
        <v>3209.2850000000003</v>
      </c>
      <c r="J4" s="5">
        <v>2567.4280000000003</v>
      </c>
      <c r="K4" s="5">
        <v>1925.5709999999999</v>
      </c>
      <c r="L4" s="5">
        <v>1283.7140000000002</v>
      </c>
      <c r="M4" s="5">
        <v>641.85700000000008</v>
      </c>
      <c r="N4" s="5">
        <v>0</v>
      </c>
      <c r="O4" s="5">
        <v>-641.85700000000008</v>
      </c>
      <c r="P4" s="5">
        <v>3513.3905999999997</v>
      </c>
      <c r="Q4" s="5">
        <v>3162.0498000000002</v>
      </c>
      <c r="R4" s="10">
        <f t="shared" ref="R4:R8" si="0">SUM(E4:Q4)/13</f>
        <v>2716.5819999999999</v>
      </c>
    </row>
    <row r="5" spans="1:18">
      <c r="A5" t="s">
        <v>2</v>
      </c>
      <c r="B5">
        <v>50502</v>
      </c>
      <c r="C5" s="4" t="s">
        <v>5</v>
      </c>
      <c r="D5" s="4" t="s">
        <v>10</v>
      </c>
      <c r="E5" s="5">
        <v>3784.7467999999999</v>
      </c>
      <c r="F5" s="5">
        <v>3718.3481999999995</v>
      </c>
      <c r="G5" s="5">
        <v>3253.5552000000002</v>
      </c>
      <c r="H5" s="5">
        <v>2788.7621999999997</v>
      </c>
      <c r="I5" s="5">
        <v>2323.9649999999997</v>
      </c>
      <c r="J5" s="5">
        <v>1859.172</v>
      </c>
      <c r="K5" s="5">
        <v>1394.3789999999999</v>
      </c>
      <c r="L5" s="5">
        <v>929.58600000000001</v>
      </c>
      <c r="M5" s="5">
        <v>464.79300000000001</v>
      </c>
      <c r="N5" s="5">
        <v>0</v>
      </c>
      <c r="O5" s="5">
        <v>-464.79300000000001</v>
      </c>
      <c r="P5" s="5">
        <v>2544.1794</v>
      </c>
      <c r="Q5" s="5">
        <v>2289.7602000000002</v>
      </c>
      <c r="R5" s="10">
        <f t="shared" si="0"/>
        <v>1914.3426153846156</v>
      </c>
    </row>
    <row r="6" spans="1:18">
      <c r="A6" t="s">
        <v>2</v>
      </c>
      <c r="B6">
        <v>50502</v>
      </c>
      <c r="C6" s="3" t="s">
        <v>4</v>
      </c>
      <c r="D6" s="3" t="s">
        <v>11</v>
      </c>
      <c r="E6" s="5">
        <v>261813.87000000002</v>
      </c>
      <c r="F6" s="5">
        <v>249962.21140000003</v>
      </c>
      <c r="G6" s="5">
        <v>218716.93859999999</v>
      </c>
      <c r="H6" s="5">
        <v>187471.66</v>
      </c>
      <c r="I6" s="5">
        <v>156226.38140000001</v>
      </c>
      <c r="J6" s="5">
        <v>124981.10860000001</v>
      </c>
      <c r="K6" s="5">
        <v>93735.83</v>
      </c>
      <c r="L6" s="5">
        <v>62490.551400000004</v>
      </c>
      <c r="M6" s="5">
        <v>31245.278600000001</v>
      </c>
      <c r="N6" s="5">
        <v>0</v>
      </c>
      <c r="O6" s="5">
        <v>150731.50200000001</v>
      </c>
      <c r="P6" s="5">
        <v>285568.99140000006</v>
      </c>
      <c r="Q6" s="5">
        <v>244858.89</v>
      </c>
      <c r="R6" s="10">
        <f>SUM(E6:Q6)/13</f>
        <v>159061.78564615388</v>
      </c>
    </row>
    <row r="7" spans="1:18">
      <c r="A7" t="s">
        <v>2</v>
      </c>
      <c r="B7">
        <v>50502</v>
      </c>
      <c r="C7" s="3" t="s">
        <v>4</v>
      </c>
      <c r="D7" s="3" t="s">
        <v>12</v>
      </c>
      <c r="E7" s="5">
        <v>223026.62999999998</v>
      </c>
      <c r="F7" s="5">
        <v>181007.11859999999</v>
      </c>
      <c r="G7" s="5">
        <v>158381.23139999999</v>
      </c>
      <c r="H7" s="5">
        <v>135755.34</v>
      </c>
      <c r="I7" s="5">
        <v>113129.4486</v>
      </c>
      <c r="J7" s="5">
        <v>90503.561400000006</v>
      </c>
      <c r="K7" s="5">
        <v>67877.67</v>
      </c>
      <c r="L7" s="5">
        <v>45251.778599999998</v>
      </c>
      <c r="M7" s="5">
        <v>22625.891399999997</v>
      </c>
      <c r="N7" s="5">
        <v>0</v>
      </c>
      <c r="O7" s="5">
        <v>109150.39799999999</v>
      </c>
      <c r="P7" s="5">
        <v>206791.33859999999</v>
      </c>
      <c r="Q7" s="5">
        <v>177311.61</v>
      </c>
      <c r="R7" s="10">
        <f t="shared" si="0"/>
        <v>117754.77050769229</v>
      </c>
    </row>
    <row r="8" spans="1:18">
      <c r="A8" s="7" t="s">
        <v>2</v>
      </c>
      <c r="B8" s="7">
        <v>50502</v>
      </c>
      <c r="C8" s="8" t="s">
        <v>3</v>
      </c>
      <c r="D8" s="8" t="s">
        <v>6</v>
      </c>
      <c r="E8" s="9">
        <v>3951.0500000000011</v>
      </c>
      <c r="F8" s="9">
        <v>3292.54</v>
      </c>
      <c r="G8" s="9">
        <v>2634.03</v>
      </c>
      <c r="H8" s="9">
        <v>1975.53</v>
      </c>
      <c r="I8" s="9">
        <v>1317.02</v>
      </c>
      <c r="J8" s="9">
        <v>658.51</v>
      </c>
      <c r="K8" s="9">
        <v>0</v>
      </c>
      <c r="L8" s="9">
        <v>6096.12</v>
      </c>
      <c r="M8" s="9">
        <v>5542.3</v>
      </c>
      <c r="N8" s="9">
        <v>4988.1099999999997</v>
      </c>
      <c r="O8" s="9">
        <v>4433.91</v>
      </c>
      <c r="P8" s="9">
        <v>3879.72</v>
      </c>
      <c r="Q8" s="9">
        <v>3325.53</v>
      </c>
      <c r="R8" s="11">
        <f t="shared" si="0"/>
        <v>3238.0284615384617</v>
      </c>
    </row>
    <row r="9" spans="1:18">
      <c r="E9" s="6">
        <f>SUM(E3:E8)</f>
        <v>503772.62499999994</v>
      </c>
      <c r="F9" s="6">
        <f t="shared" ref="F9:R9" si="1">SUM(F3:F8)</f>
        <v>447299.43</v>
      </c>
      <c r="G9" s="6">
        <f t="shared" si="1"/>
        <v>390826.23999999999</v>
      </c>
      <c r="H9" s="6">
        <f t="shared" si="1"/>
        <v>334353.05000000005</v>
      </c>
      <c r="I9" s="6">
        <f t="shared" si="1"/>
        <v>277879.84000000003</v>
      </c>
      <c r="J9" s="6">
        <f t="shared" si="1"/>
        <v>221406.65000000002</v>
      </c>
      <c r="K9" s="6">
        <f t="shared" si="1"/>
        <v>164933.45000000001</v>
      </c>
      <c r="L9" s="6">
        <f t="shared" si="1"/>
        <v>125670.06</v>
      </c>
      <c r="M9" s="6">
        <f t="shared" si="1"/>
        <v>69264.62</v>
      </c>
      <c r="N9" s="6">
        <f t="shared" si="1"/>
        <v>12858.22</v>
      </c>
      <c r="O9" s="6">
        <f t="shared" si="1"/>
        <v>270204.87999999995</v>
      </c>
      <c r="P9" s="6">
        <f t="shared" si="1"/>
        <v>508418.94000000006</v>
      </c>
      <c r="Q9" s="6">
        <f t="shared" si="1"/>
        <v>436194.77</v>
      </c>
      <c r="R9" s="6">
        <f t="shared" si="1"/>
        <v>289467.9057692308</v>
      </c>
    </row>
    <row r="11" spans="1:18">
      <c r="A11" s="1" t="s">
        <v>13</v>
      </c>
    </row>
    <row r="12" spans="1:18">
      <c r="A12" t="s">
        <v>7</v>
      </c>
      <c r="B12">
        <v>50502</v>
      </c>
      <c r="C12" t="s">
        <v>14</v>
      </c>
      <c r="D12" t="s">
        <v>16</v>
      </c>
      <c r="E12" s="5">
        <v>0</v>
      </c>
      <c r="F12" s="5">
        <v>0</v>
      </c>
      <c r="G12" s="5">
        <v>0</v>
      </c>
      <c r="H12" s="5">
        <v>0</v>
      </c>
      <c r="I12" s="5">
        <v>0</v>
      </c>
      <c r="J12" s="5">
        <v>0</v>
      </c>
      <c r="K12" s="5">
        <v>41666.666666666664</v>
      </c>
      <c r="L12" s="5">
        <v>33333.333333333328</v>
      </c>
      <c r="M12" s="5">
        <v>25000</v>
      </c>
      <c r="N12" s="5">
        <v>16666.666666666657</v>
      </c>
      <c r="O12" s="5">
        <v>8333.333333333323</v>
      </c>
      <c r="P12" s="5">
        <v>0</v>
      </c>
      <c r="Q12" s="5">
        <v>0</v>
      </c>
      <c r="R12" s="10">
        <f>SUM(E12:Q12)/13</f>
        <v>9615.3846153846134</v>
      </c>
    </row>
    <row r="13" spans="1:18">
      <c r="A13" t="s">
        <v>2</v>
      </c>
      <c r="B13">
        <v>50502</v>
      </c>
      <c r="C13" t="s">
        <v>15</v>
      </c>
      <c r="D13" t="s">
        <v>17</v>
      </c>
      <c r="E13" s="5">
        <v>24095.75</v>
      </c>
      <c r="F13" s="5">
        <v>24095.75</v>
      </c>
      <c r="G13" s="5">
        <v>24095.75</v>
      </c>
      <c r="H13" s="5">
        <v>24095.75</v>
      </c>
      <c r="I13" s="5">
        <v>25993.13</v>
      </c>
      <c r="J13" s="5">
        <v>25993.13</v>
      </c>
      <c r="K13" s="5">
        <v>25993.13</v>
      </c>
      <c r="L13" s="5">
        <v>25993.13</v>
      </c>
      <c r="M13" s="5">
        <v>25993.13</v>
      </c>
      <c r="N13" s="5">
        <v>25993.13</v>
      </c>
      <c r="O13" s="5">
        <v>25993.13</v>
      </c>
      <c r="P13" s="5">
        <v>25993.13</v>
      </c>
      <c r="Q13" s="5">
        <v>25993.13</v>
      </c>
      <c r="R13" s="10">
        <f t="shared" ref="R13:R15" si="2">SUM(E13:Q13)/13</f>
        <v>25409.320769230773</v>
      </c>
    </row>
    <row r="14" spans="1:18">
      <c r="A14" t="s">
        <v>2</v>
      </c>
      <c r="B14">
        <v>50502</v>
      </c>
      <c r="C14" t="s">
        <v>15</v>
      </c>
      <c r="D14" t="s">
        <v>25</v>
      </c>
      <c r="E14" s="5">
        <v>0</v>
      </c>
      <c r="F14" s="5">
        <v>0</v>
      </c>
      <c r="G14" s="5">
        <v>0</v>
      </c>
      <c r="H14" s="5">
        <v>0</v>
      </c>
      <c r="I14" s="5">
        <v>11102.07</v>
      </c>
      <c r="J14" s="5">
        <v>0</v>
      </c>
      <c r="K14" s="5">
        <v>0</v>
      </c>
      <c r="L14" s="5">
        <v>0</v>
      </c>
      <c r="M14" s="5">
        <v>0</v>
      </c>
      <c r="N14" s="5">
        <v>0</v>
      </c>
      <c r="O14" s="5">
        <v>0</v>
      </c>
      <c r="P14" s="5">
        <v>0</v>
      </c>
      <c r="Q14" s="5">
        <v>0</v>
      </c>
      <c r="R14" s="10">
        <f t="shared" si="2"/>
        <v>854.00538461538463</v>
      </c>
    </row>
    <row r="15" spans="1:18">
      <c r="A15" s="7" t="s">
        <v>2</v>
      </c>
      <c r="B15" s="7">
        <v>50502</v>
      </c>
      <c r="C15" s="7" t="s">
        <v>15</v>
      </c>
      <c r="D15" s="7" t="s">
        <v>24</v>
      </c>
      <c r="E15" s="9">
        <v>756.3</v>
      </c>
      <c r="F15" s="9">
        <v>756.3</v>
      </c>
      <c r="G15" s="9">
        <v>756.3</v>
      </c>
      <c r="H15" s="9">
        <v>778.98</v>
      </c>
      <c r="I15" s="9">
        <v>778.98</v>
      </c>
      <c r="J15" s="9">
        <v>778.98</v>
      </c>
      <c r="K15" s="9">
        <v>778.98</v>
      </c>
      <c r="L15" s="9">
        <v>778.98</v>
      </c>
      <c r="M15" s="9">
        <v>778.98</v>
      </c>
      <c r="N15" s="9">
        <v>778.98</v>
      </c>
      <c r="O15" s="9">
        <v>778.98</v>
      </c>
      <c r="P15" s="9">
        <v>778.98</v>
      </c>
      <c r="Q15" s="9">
        <v>778.98</v>
      </c>
      <c r="R15" s="11">
        <f t="shared" si="2"/>
        <v>773.74615384615367</v>
      </c>
    </row>
    <row r="16" spans="1:18">
      <c r="E16" s="6">
        <f t="shared" ref="E16:R16" si="3">SUM(E12:E15)</f>
        <v>24852.05</v>
      </c>
      <c r="F16" s="6">
        <f t="shared" si="3"/>
        <v>24852.05</v>
      </c>
      <c r="G16" s="6">
        <f t="shared" si="3"/>
        <v>24852.05</v>
      </c>
      <c r="H16" s="6">
        <f t="shared" si="3"/>
        <v>24874.73</v>
      </c>
      <c r="I16" s="6">
        <f t="shared" si="3"/>
        <v>37874.18</v>
      </c>
      <c r="J16" s="6">
        <f t="shared" si="3"/>
        <v>26772.11</v>
      </c>
      <c r="K16" s="6">
        <f t="shared" si="3"/>
        <v>68438.776666666658</v>
      </c>
      <c r="L16" s="6">
        <f t="shared" si="3"/>
        <v>60105.443333333336</v>
      </c>
      <c r="M16" s="6">
        <f t="shared" si="3"/>
        <v>51772.110000000008</v>
      </c>
      <c r="N16" s="6">
        <f t="shared" si="3"/>
        <v>43438.776666666665</v>
      </c>
      <c r="O16" s="6">
        <f t="shared" si="3"/>
        <v>35105.443333333329</v>
      </c>
      <c r="P16" s="6">
        <f t="shared" si="3"/>
        <v>26772.11</v>
      </c>
      <c r="Q16" s="6">
        <f t="shared" si="3"/>
        <v>26772.11</v>
      </c>
      <c r="R16" s="6">
        <f t="shared" si="3"/>
        <v>36652.456923076919</v>
      </c>
    </row>
    <row r="18" spans="1:18">
      <c r="A18" s="1" t="s">
        <v>18</v>
      </c>
    </row>
    <row r="19" spans="1:18">
      <c r="A19" t="s">
        <v>2</v>
      </c>
      <c r="B19">
        <v>50502</v>
      </c>
      <c r="C19" t="s">
        <v>19</v>
      </c>
      <c r="D19" t="s">
        <v>20</v>
      </c>
      <c r="E19" s="5">
        <v>87995.18</v>
      </c>
      <c r="F19" s="5">
        <v>80662.248333333322</v>
      </c>
      <c r="G19" s="5">
        <v>73329.316666666651</v>
      </c>
      <c r="H19" s="5">
        <v>65996.38499999998</v>
      </c>
      <c r="I19" s="5">
        <v>58663.453333333317</v>
      </c>
      <c r="J19" s="5">
        <v>51330.521666666667</v>
      </c>
      <c r="K19" s="5">
        <v>43997.590000000004</v>
      </c>
      <c r="L19" s="5">
        <v>36664.65833333334</v>
      </c>
      <c r="M19" s="5">
        <v>29331.726666666673</v>
      </c>
      <c r="N19" s="5">
        <v>21998.795000000006</v>
      </c>
      <c r="O19" s="5">
        <v>14665.863333333338</v>
      </c>
      <c r="P19" s="5">
        <v>7332.9316666666718</v>
      </c>
      <c r="Q19" s="5">
        <v>0</v>
      </c>
      <c r="R19" s="10">
        <f>SUM(E19:Q19)/13</f>
        <v>43997.59</v>
      </c>
    </row>
    <row r="20" spans="1:18">
      <c r="A20" t="s">
        <v>2</v>
      </c>
      <c r="B20">
        <v>50502</v>
      </c>
      <c r="C20" t="s">
        <v>21</v>
      </c>
      <c r="D20" t="s">
        <v>22</v>
      </c>
      <c r="E20" s="5">
        <v>0</v>
      </c>
      <c r="F20" s="5">
        <v>91953.647500000006</v>
      </c>
      <c r="G20" s="5">
        <v>83594.225000000006</v>
      </c>
      <c r="H20" s="5">
        <v>75234.802500000005</v>
      </c>
      <c r="I20" s="5">
        <v>66875.38</v>
      </c>
      <c r="J20" s="5">
        <v>58515.957500000004</v>
      </c>
      <c r="K20" s="5">
        <v>50156.535000000003</v>
      </c>
      <c r="L20" s="5">
        <v>41797.112500000003</v>
      </c>
      <c r="M20" s="5">
        <v>33437.69</v>
      </c>
      <c r="N20" s="5">
        <v>25078.267500000002</v>
      </c>
      <c r="O20" s="5">
        <v>16718.845000000001</v>
      </c>
      <c r="P20" s="5">
        <v>8359.4225000000006</v>
      </c>
      <c r="Q20" s="5">
        <v>0</v>
      </c>
      <c r="R20" s="10">
        <f t="shared" ref="R20:R21" si="4">SUM(E20:Q20)/13</f>
        <v>42440.14499999999</v>
      </c>
    </row>
    <row r="21" spans="1:18">
      <c r="A21" s="7" t="s">
        <v>2</v>
      </c>
      <c r="B21" s="7">
        <v>50502</v>
      </c>
      <c r="C21" s="7" t="s">
        <v>21</v>
      </c>
      <c r="D21" s="7" t="s">
        <v>23</v>
      </c>
      <c r="E21" s="9">
        <v>0</v>
      </c>
      <c r="F21" s="9">
        <v>0</v>
      </c>
      <c r="G21" s="9">
        <v>0</v>
      </c>
      <c r="H21" s="9">
        <v>0</v>
      </c>
      <c r="I21" s="9">
        <v>0</v>
      </c>
      <c r="J21" s="9">
        <v>0</v>
      </c>
      <c r="K21" s="9">
        <v>0</v>
      </c>
      <c r="L21" s="9">
        <v>0</v>
      </c>
      <c r="M21" s="9">
        <v>0</v>
      </c>
      <c r="N21" s="9"/>
      <c r="O21" s="9"/>
      <c r="P21" s="9">
        <v>88933.9</v>
      </c>
      <c r="Q21" s="9">
        <v>88933.9</v>
      </c>
      <c r="R21" s="11">
        <f t="shared" si="4"/>
        <v>13682.138461538461</v>
      </c>
    </row>
    <row r="22" spans="1:18">
      <c r="E22" s="6">
        <f t="shared" ref="E22:R22" si="5">SUM(E19:E21)</f>
        <v>87995.18</v>
      </c>
      <c r="F22" s="6">
        <f t="shared" si="5"/>
        <v>172615.89583333331</v>
      </c>
      <c r="G22" s="6">
        <f t="shared" si="5"/>
        <v>156923.54166666666</v>
      </c>
      <c r="H22" s="6">
        <f t="shared" si="5"/>
        <v>141231.1875</v>
      </c>
      <c r="I22" s="6">
        <f t="shared" si="5"/>
        <v>125538.83333333331</v>
      </c>
      <c r="J22" s="6">
        <f t="shared" si="5"/>
        <v>109846.47916666667</v>
      </c>
      <c r="K22" s="6">
        <f t="shared" si="5"/>
        <v>94154.125</v>
      </c>
      <c r="L22" s="6">
        <f t="shared" si="5"/>
        <v>78461.770833333343</v>
      </c>
      <c r="M22" s="6">
        <f t="shared" si="5"/>
        <v>62769.416666666672</v>
      </c>
      <c r="N22" s="6">
        <f t="shared" si="5"/>
        <v>47077.062500000007</v>
      </c>
      <c r="O22" s="6">
        <f t="shared" si="5"/>
        <v>31384.708333333339</v>
      </c>
      <c r="P22" s="6">
        <f t="shared" si="5"/>
        <v>104626.25416666667</v>
      </c>
      <c r="Q22" s="6">
        <f t="shared" si="5"/>
        <v>88933.9</v>
      </c>
      <c r="R22" s="6">
        <f t="shared" si="5"/>
        <v>100119.87346153845</v>
      </c>
    </row>
    <row r="24" spans="1:18">
      <c r="A24" s="1" t="s">
        <v>28</v>
      </c>
      <c r="B24">
        <v>50502</v>
      </c>
      <c r="C24" t="s">
        <v>31</v>
      </c>
      <c r="D24" t="s">
        <v>31</v>
      </c>
      <c r="E24" s="5">
        <v>0</v>
      </c>
      <c r="F24" s="5">
        <v>0</v>
      </c>
      <c r="G24" s="5">
        <v>0</v>
      </c>
      <c r="H24" s="5">
        <v>0</v>
      </c>
      <c r="I24" s="5">
        <v>0</v>
      </c>
      <c r="J24" s="5">
        <v>0</v>
      </c>
      <c r="K24" s="5">
        <v>0</v>
      </c>
      <c r="L24" s="5">
        <v>0</v>
      </c>
      <c r="M24" s="5">
        <v>0</v>
      </c>
      <c r="N24" s="5">
        <v>0</v>
      </c>
      <c r="O24" s="5">
        <v>0</v>
      </c>
      <c r="P24" s="5">
        <v>0</v>
      </c>
      <c r="Q24" s="5">
        <v>36124</v>
      </c>
      <c r="R24" s="10">
        <f>SUM(E24:Q24)/13</f>
        <v>2778.7692307692309</v>
      </c>
    </row>
    <row r="25" spans="1:18">
      <c r="A25" s="1" t="s">
        <v>27</v>
      </c>
      <c r="B25">
        <v>50502</v>
      </c>
      <c r="C25" t="s">
        <v>30</v>
      </c>
      <c r="D25" t="s">
        <v>30</v>
      </c>
      <c r="E25" s="5">
        <v>0</v>
      </c>
      <c r="F25" s="5">
        <v>0</v>
      </c>
      <c r="G25" s="5">
        <v>0</v>
      </c>
      <c r="H25" s="5">
        <v>0</v>
      </c>
      <c r="I25" s="5">
        <v>0</v>
      </c>
      <c r="J25" s="5">
        <v>0</v>
      </c>
      <c r="K25" s="5">
        <v>0</v>
      </c>
      <c r="L25" s="5">
        <v>0</v>
      </c>
      <c r="M25" s="5">
        <v>0</v>
      </c>
      <c r="N25" s="5">
        <v>0</v>
      </c>
      <c r="O25" s="5">
        <v>0</v>
      </c>
      <c r="P25" s="5">
        <v>596992</v>
      </c>
      <c r="Q25" s="5">
        <v>563200</v>
      </c>
      <c r="R25" s="10">
        <f>SUM(E25:Q25)/13</f>
        <v>89245.538461538468</v>
      </c>
    </row>
    <row r="26" spans="1:18">
      <c r="A26" s="1" t="s">
        <v>26</v>
      </c>
      <c r="B26">
        <v>50502</v>
      </c>
      <c r="C26" t="s">
        <v>29</v>
      </c>
      <c r="D26" t="s">
        <v>29</v>
      </c>
      <c r="E26" s="5">
        <v>728901</v>
      </c>
      <c r="F26" s="5">
        <v>658362</v>
      </c>
      <c r="G26" s="5">
        <v>505534</v>
      </c>
      <c r="H26" s="5">
        <v>704333</v>
      </c>
      <c r="I26" s="5">
        <v>727770</v>
      </c>
      <c r="J26" s="5">
        <v>712711</v>
      </c>
      <c r="K26" s="5">
        <v>727434</v>
      </c>
      <c r="L26" s="5">
        <v>727434</v>
      </c>
      <c r="M26" s="5">
        <v>676372</v>
      </c>
      <c r="N26" s="5">
        <v>735651</v>
      </c>
      <c r="O26" s="5">
        <v>652629</v>
      </c>
      <c r="P26" s="5">
        <v>735643</v>
      </c>
      <c r="Q26" s="5">
        <v>708874</v>
      </c>
      <c r="R26" s="10">
        <f>SUM(E26:Q26)/13</f>
        <v>692434.4615384615</v>
      </c>
    </row>
    <row r="27" spans="1:18">
      <c r="E27" s="6"/>
      <c r="F27" s="6"/>
      <c r="G27" s="6"/>
      <c r="H27" s="6"/>
      <c r="I27" s="6"/>
      <c r="J27" s="6"/>
      <c r="K27" s="6"/>
      <c r="L27" s="6"/>
      <c r="M27" s="6"/>
      <c r="N27" s="6"/>
      <c r="O27" s="6"/>
      <c r="P27" s="6"/>
      <c r="Q27" s="6"/>
      <c r="R27" s="6"/>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A8-Prepmts</vt:lpstr>
      <vt:lpstr>Prepaid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Okouchi, Marie</dc:creator>
  <cp:lastModifiedBy>Okouchi, Marie</cp:lastModifiedBy>
  <dcterms:created xsi:type="dcterms:W3CDTF">2023-05-17T22:17:15Z</dcterms:created>
  <dcterms:modified xsi:type="dcterms:W3CDTF">2023-05-25T17:25:34Z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