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drawings/drawing1.xml" ContentType="application/vnd.openxmlformats-officedocument.drawing+xml"/>
  <Override PartName="/xl/pivotTables/pivotTable1.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N:\BHSC\BHC\Rates\BHE COE\FERC\Transmission Formula Rate\COE Trans Form Rates 2024\2024 True-Up\Files to Oasis\"/>
    </mc:Choice>
  </mc:AlternateContent>
  <xr:revisionPtr revIDLastSave="0" documentId="13_ncr:1_{F051B3AB-FD72-4320-99E4-E119787DACCB}" xr6:coauthVersionLast="47" xr6:coauthVersionMax="47" xr10:uidLastSave="{00000000-0000-0000-0000-000000000000}"/>
  <bookViews>
    <workbookView xWindow="-108" yWindow="-108" windowWidth="23256" windowHeight="13896" tabRatio="845" xr2:uid="{F840832C-E9E8-402D-9FD6-DB3ABA249B73}"/>
  </bookViews>
  <sheets>
    <sheet name="A3.1-EDIT-DDIT" sheetId="6" r:id="rId1"/>
    <sheet name="A3.2-EDIT-DDIT.dtl" sheetId="7" r:id="rId2"/>
    <sheet name="DT By OI" sheetId="19" r:id="rId3"/>
    <sheet name="FF1 to A3.1 Tie Out" sheetId="14" r:id="rId4"/>
    <sheet name="254015 12.31.2024" sheetId="9" r:id="rId5"/>
    <sheet name="182392 12.31.2024" sheetId="8" r:id="rId6"/>
    <sheet name="2024 ARAM and 2023 True Up" sheetId="10" r:id="rId7"/>
    <sheet name="Report 260 2024 Q4 Prov." sheetId="11" r:id="rId8"/>
    <sheet name="Report 260 2023 TR" sheetId="12" r:id="rId9"/>
    <sheet name="BHSC SC ARAM 2024" sheetId="13" r:id="rId10"/>
    <sheet name="Report 260 SC 2024" sheetId="17" r:id="rId11"/>
    <sheet name="BHSC SC ARAM 2023" sheetId="16" r:id="rId12"/>
    <sheet name="Report 260 SC 2023" sheetId="18" r:id="rId13"/>
  </sheets>
  <definedNames>
    <definedName name="\0" localSheetId="11">#REF!</definedName>
    <definedName name="\0" localSheetId="3">#REF!</definedName>
    <definedName name="\0">#REF!</definedName>
    <definedName name="\A" localSheetId="11">#REF!</definedName>
    <definedName name="\A">#REF!</definedName>
    <definedName name="\B">#REF!</definedName>
    <definedName name="\c" localSheetId="3">#REF!</definedName>
    <definedName name="\c">#REF!</definedName>
    <definedName name="\d" localSheetId="3">#REF!</definedName>
    <definedName name="\d">#REF!</definedName>
    <definedName name="\e" localSheetId="3">#REF!</definedName>
    <definedName name="\e">#REF!</definedName>
    <definedName name="\F" localSheetId="3">#REF!</definedName>
    <definedName name="\F">#REF!</definedName>
    <definedName name="\G">#REF!</definedName>
    <definedName name="\I">#REF!</definedName>
    <definedName name="\J">#REF!</definedName>
    <definedName name="\l" localSheetId="3">#REF!</definedName>
    <definedName name="\l">#REF!</definedName>
    <definedName name="\M">#REF!</definedName>
    <definedName name="\n">#REF!</definedName>
    <definedName name="\o">#REF!</definedName>
    <definedName name="\P">#REF!</definedName>
    <definedName name="\r" localSheetId="3">#REF!</definedName>
    <definedName name="\r">#REF!</definedName>
    <definedName name="\s">#REF!</definedName>
    <definedName name="\v">#REF!</definedName>
    <definedName name="\w" localSheetId="3">#REF!</definedName>
    <definedName name="\w">#REF!</definedName>
    <definedName name="\x" localSheetId="11">#REF!</definedName>
    <definedName name="\x">#REF!</definedName>
    <definedName name="\y" localSheetId="11">#REF!</definedName>
    <definedName name="\y">#REF!</definedName>
    <definedName name="\z" localSheetId="11">#REF!</definedName>
    <definedName name="\z">#REF!</definedName>
    <definedName name="_" localSheetId="11" hidden="1">{"fdsup://IBCentral/FAT Viewer?action=UPDATE&amp;creator=factset&amp;DOC_NAME=fat:reuters_qtrly_source_window.fat&amp;display_string=Audit&amp;DYN_ARGS=TRUE&amp;VAR:ID1=WES&amp;VAR:RCODE=SREV&amp;VAR:SDATE=39755&amp;VAR:FREQ=Quarterly&amp;VAR:RELITEM=RP&amp;VAR:CURRENCY=&amp;VAR:CURRSOURCE=EXSHARE&amp;VA","R:NATFREQ=QUARTERLY&amp;VAR:RFIELD=FINALIZED&amp;VAR:DB_TYPE=&amp;VAR:UNITS=M&amp;window=popup&amp;width=450&amp;height=300&amp;START_MAXIMIZED=FALSE"}</definedName>
    <definedName name="_" localSheetId="3" hidden="1">{"fdsup://IBCentral/FAT Viewer?action=UPDATE&amp;creator=factset&amp;DOC_NAME=fat:reuters_qtrly_source_window.fat&amp;display_string=Audit&amp;DYN_ARGS=TRUE&amp;VAR:ID1=WES&amp;VAR:RCODE=SREV&amp;VAR:SDATE=39755&amp;VAR:FREQ=Quarterly&amp;VAR:RELITEM=RP&amp;VAR:CURRENCY=&amp;VAR:CURRSOURCE=EXSHARE&amp;VA","R:NATFREQ=QUARTERLY&amp;VAR:RFIELD=FINALIZED&amp;VAR:DB_TYPE=&amp;VAR:UNITS=M&amp;window=popup&amp;width=450&amp;height=300&amp;START_MAXIMIZED=FALSE"}</definedName>
    <definedName name="_" hidden="1">{"fdsup://IBCentral/FAT Viewer?action=UPDATE&amp;creator=factset&amp;DOC_NAME=fat:reuters_qtrly_source_window.fat&amp;display_string=Audit&amp;DYN_ARGS=TRUE&amp;VAR:ID1=WES&amp;VAR:RCODE=SREV&amp;VAR:SDATE=39755&amp;VAR:FREQ=Quarterly&amp;VAR:RELITEM=RP&amp;VAR:CURRENCY=&amp;VAR:CURRSOURCE=EXSHARE&amp;VA","R:NATFREQ=QUARTERLY&amp;VAR:RFIELD=FINALIZED&amp;VAR:DB_TYPE=&amp;VAR:UNITS=M&amp;window=popup&amp;width=450&amp;height=300&amp;START_MAXIMIZED=FALSE"}</definedName>
    <definedName name="_\T">#REF!</definedName>
    <definedName name="________FAS109">#REF!</definedName>
    <definedName name="_______BEG1" localSheetId="11">#REF!</definedName>
    <definedName name="_______BEG1">#REF!</definedName>
    <definedName name="_______BEG2">#REF!</definedName>
    <definedName name="_______END1">#REF!</definedName>
    <definedName name="_______END2">#REF!</definedName>
    <definedName name="_______FAS109">#REF!</definedName>
    <definedName name="_______sam1">#REF!</definedName>
    <definedName name="______BEG1">#REF!</definedName>
    <definedName name="______BEG2">#REF!</definedName>
    <definedName name="______END1">#REF!</definedName>
    <definedName name="______END2">#REF!</definedName>
    <definedName name="______EPS03" localSheetId="3">#REF!</definedName>
    <definedName name="______EPS03">#REF!</definedName>
    <definedName name="______EPS04" localSheetId="3">#REF!</definedName>
    <definedName name="______EPS04">#REF!</definedName>
    <definedName name="______EPS05" localSheetId="3">#REF!</definedName>
    <definedName name="______EPS05">#REF!</definedName>
    <definedName name="______EPS06" localSheetId="3">#REF!</definedName>
    <definedName name="______EPS06">#REF!</definedName>
    <definedName name="______EPS07" localSheetId="3">#REF!</definedName>
    <definedName name="______EPS07">#REF!</definedName>
    <definedName name="______FAS109" localSheetId="3">#REF!</definedName>
    <definedName name="______FAS109">#REF!</definedName>
    <definedName name="______sam1">#REF!</definedName>
    <definedName name="_____BEG1" localSheetId="11">#REF!</definedName>
    <definedName name="_____BEG1">#REF!</definedName>
    <definedName name="_____BEG2">#REF!</definedName>
    <definedName name="_____END1">#REF!</definedName>
    <definedName name="_____END2">#REF!</definedName>
    <definedName name="_____FAS109">#REF!</definedName>
    <definedName name="____BEG1">#REF!</definedName>
    <definedName name="____BEG2">#REF!</definedName>
    <definedName name="____END1">#REF!</definedName>
    <definedName name="____END2">#REF!</definedName>
    <definedName name="____EPS03" localSheetId="3">#REF!</definedName>
    <definedName name="____EPS03">#REF!</definedName>
    <definedName name="____EPS04" localSheetId="3">#REF!</definedName>
    <definedName name="____EPS04">#REF!</definedName>
    <definedName name="____EPS05" localSheetId="3">#REF!</definedName>
    <definedName name="____EPS05">#REF!</definedName>
    <definedName name="____EPS06" localSheetId="3">#REF!</definedName>
    <definedName name="____EPS06">#REF!</definedName>
    <definedName name="____EPS07" localSheetId="3">#REF!</definedName>
    <definedName name="____EPS07">#REF!</definedName>
    <definedName name="____EPS10" localSheetId="3">#REF!</definedName>
    <definedName name="____EPS10">#REF!</definedName>
    <definedName name="____FAS109">#REF!</definedName>
    <definedName name="____SO2" localSheetId="11">#REF!</definedName>
    <definedName name="____SO2">#REF!</definedName>
    <definedName name="____ss1">#REF!</definedName>
    <definedName name="___48DIARIZED">#REF!</definedName>
    <definedName name="___48RDIARIZED">#REF!</definedName>
    <definedName name="___90DIARIZED">#REF!</definedName>
    <definedName name="___90RDIARIZED">#REF!</definedName>
    <definedName name="___BEG1">#REF!</definedName>
    <definedName name="___BEG2">#REF!</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END1">#REF!</definedName>
    <definedName name="___END2">#REF!</definedName>
    <definedName name="___FAS109">#REF!</definedName>
    <definedName name="___qw2" localSheetId="11" hidden="1">{0,0,0,0;0,0,0,0;0,0,0,0;0,0,0,0;0,0,0,0;0,0,0,0}</definedName>
    <definedName name="___qw2" localSheetId="3" hidden="1">{0,0,0,0;0,0,0,0;0,0,0,0;0,0,0,0;0,0,0,0;0,0,0,0}</definedName>
    <definedName name="___qw2" hidden="1">{0,0,0,0;0,0,0,0;0,0,0,0;0,0,0,0;0,0,0,0;0,0,0,0}</definedName>
    <definedName name="___sam1">#REF!</definedName>
    <definedName name="___SO2" localSheetId="11">#REF!</definedName>
    <definedName name="___SO2">#REF!</definedName>
    <definedName name="___ss1">#REF!</definedName>
    <definedName name="___xz4" localSheetId="11" hidden="1">{0,0,0,0;0,0,0,0;0,0,0,0;0,0,0,0;0,0,0,0;0,0,0,0}</definedName>
    <definedName name="___xz4" localSheetId="3" hidden="1">{0,0,0,0;0,0,0,0;0,0,0,0;0,0,0,0;0,0,0,0;0,0,0,0}</definedName>
    <definedName name="___xz4" hidden="1">{0,0,0,0;0,0,0,0;0,0,0,0;0,0,0,0;0,0,0,0;0,0,0,0}</definedName>
    <definedName name="__1__123Graph_ACHART_1" localSheetId="3" hidden="1">#REF!</definedName>
    <definedName name="__1__123Graph_ACHART_1" hidden="1">#REF!</definedName>
    <definedName name="__123Graph_A" localSheetId="6" hidden="1">#REF!</definedName>
    <definedName name="__123Graph_A" localSheetId="11" hidden="1">#REF!</definedName>
    <definedName name="__123Graph_A" localSheetId="3" hidden="1">#REF!</definedName>
    <definedName name="__123Graph_A" hidden="1">#REF!</definedName>
    <definedName name="__123Graph_A1991" localSheetId="6" hidden="1">#REF!</definedName>
    <definedName name="__123Graph_A1991" localSheetId="3" hidden="1">#REF!</definedName>
    <definedName name="__123Graph_A1991" hidden="1">#REF!</definedName>
    <definedName name="__123Graph_A1992" localSheetId="6" hidden="1">#REF!</definedName>
    <definedName name="__123Graph_A1992" localSheetId="3" hidden="1">#REF!</definedName>
    <definedName name="__123Graph_A1992" hidden="1">#REF!</definedName>
    <definedName name="__123Graph_A1993" localSheetId="6" hidden="1">#REF!</definedName>
    <definedName name="__123Graph_A1993" localSheetId="3" hidden="1">#REF!</definedName>
    <definedName name="__123Graph_A1993" hidden="1">#REF!</definedName>
    <definedName name="__123Graph_A1994" localSheetId="6" hidden="1">#REF!</definedName>
    <definedName name="__123Graph_A1994" localSheetId="3" hidden="1">#REF!</definedName>
    <definedName name="__123Graph_A1994" hidden="1">#REF!</definedName>
    <definedName name="__123Graph_A1995" localSheetId="6" hidden="1">#REF!</definedName>
    <definedName name="__123Graph_A1995" localSheetId="3" hidden="1">#REF!</definedName>
    <definedName name="__123Graph_A1995" hidden="1">#REF!</definedName>
    <definedName name="__123Graph_A1996" localSheetId="6" hidden="1">#REF!</definedName>
    <definedName name="__123Graph_A1996" localSheetId="3" hidden="1">#REF!</definedName>
    <definedName name="__123Graph_A1996" hidden="1">#REF!</definedName>
    <definedName name="__123Graph_ABAR" localSheetId="6" hidden="1">#REF!</definedName>
    <definedName name="__123Graph_ABAR" localSheetId="3" hidden="1">#REF!</definedName>
    <definedName name="__123Graph_ABAR" hidden="1">#REF!</definedName>
    <definedName name="__123Graph_ABBCURVE" localSheetId="3" hidden="1">#REF!</definedName>
    <definedName name="__123Graph_ABBCURVE" hidden="1">#REF!</definedName>
    <definedName name="__123Graph_ACHART1" localSheetId="3" hidden="1">#REF!</definedName>
    <definedName name="__123Graph_ACHART1" hidden="1">#REF!</definedName>
    <definedName name="__123Graph_ACHART2" localSheetId="3" hidden="1">#REF!</definedName>
    <definedName name="__123Graph_ACHART2" hidden="1">#REF!</definedName>
    <definedName name="__123Graph_ACHART3" localSheetId="3" hidden="1">#REF!</definedName>
    <definedName name="__123Graph_ACHART3" hidden="1">#REF!</definedName>
    <definedName name="__123Graph_AOILSPGSCRV" localSheetId="3" hidden="1">#REF!</definedName>
    <definedName name="__123Graph_AOILSPGSCRV" hidden="1">#REF!</definedName>
    <definedName name="__123Graph_AOSCURVE" localSheetId="3" hidden="1">#REF!</definedName>
    <definedName name="__123Graph_AOSCURVE" hidden="1">#REF!</definedName>
    <definedName name="__123Graph_AWOLFCURVE" localSheetId="3" hidden="1">#REF!</definedName>
    <definedName name="__123Graph_AWOLFCURVE" hidden="1">#REF!</definedName>
    <definedName name="__123Graph_B" localSheetId="6" hidden="1">#REF!</definedName>
    <definedName name="__123Graph_B" localSheetId="11" hidden="1">#REF!</definedName>
    <definedName name="__123Graph_B" localSheetId="3" hidden="1">#REF!</definedName>
    <definedName name="__123Graph_B" hidden="1">#REF!</definedName>
    <definedName name="__123Graph_B1991" localSheetId="6" hidden="1">#REF!</definedName>
    <definedName name="__123Graph_B1991" localSheetId="3" hidden="1">#REF!</definedName>
    <definedName name="__123Graph_B1991" hidden="1">#REF!</definedName>
    <definedName name="__123Graph_B1992" localSheetId="6" hidden="1">#REF!</definedName>
    <definedName name="__123Graph_B1992" localSheetId="3" hidden="1">#REF!</definedName>
    <definedName name="__123Graph_B1992" hidden="1">#REF!</definedName>
    <definedName name="__123Graph_B1993" localSheetId="6" hidden="1">#REF!</definedName>
    <definedName name="__123Graph_B1993" localSheetId="3" hidden="1">#REF!</definedName>
    <definedName name="__123Graph_B1993" hidden="1">#REF!</definedName>
    <definedName name="__123Graph_B1994" localSheetId="6" hidden="1">#REF!</definedName>
    <definedName name="__123Graph_B1994" localSheetId="3" hidden="1">#REF!</definedName>
    <definedName name="__123Graph_B1994" hidden="1">#REF!</definedName>
    <definedName name="__123Graph_B1995" localSheetId="6" hidden="1">#REF!</definedName>
    <definedName name="__123Graph_B1995" localSheetId="3" hidden="1">#REF!</definedName>
    <definedName name="__123Graph_B1995" hidden="1">#REF!</definedName>
    <definedName name="__123Graph_B1996" localSheetId="6" hidden="1">#REF!</definedName>
    <definedName name="__123Graph_B1996" localSheetId="3" hidden="1">#REF!</definedName>
    <definedName name="__123Graph_B1996" hidden="1">#REF!</definedName>
    <definedName name="__123Graph_BBAR" localSheetId="6" hidden="1">#REF!</definedName>
    <definedName name="__123Graph_BBAR" localSheetId="3" hidden="1">#REF!</definedName>
    <definedName name="__123Graph_BBAR" hidden="1">#REF!</definedName>
    <definedName name="__123Graph_BCHART1" localSheetId="11" hidden="1">#REF!</definedName>
    <definedName name="__123Graph_BCHART1" localSheetId="3" hidden="1">#REF!</definedName>
    <definedName name="__123Graph_BCHART1" hidden="1">#REF!</definedName>
    <definedName name="__123Graph_BCHART2" localSheetId="11" hidden="1">#REF!</definedName>
    <definedName name="__123Graph_BCHART2" localSheetId="3" hidden="1">#REF!</definedName>
    <definedName name="__123Graph_BCHART2" hidden="1">#REF!</definedName>
    <definedName name="__123Graph_BCHART3" localSheetId="11" hidden="1">#REF!</definedName>
    <definedName name="__123Graph_BCHART3" localSheetId="3" hidden="1">#REF!</definedName>
    <definedName name="__123Graph_BCHART3" hidden="1">#REF!</definedName>
    <definedName name="__123Graph_BOILSPGSCRV" localSheetId="3" hidden="1">#REF!</definedName>
    <definedName name="__123Graph_BOILSPGSCRV" hidden="1">#REF!</definedName>
    <definedName name="__123Graph_C" localSheetId="3" hidden="1">#REF!</definedName>
    <definedName name="__123Graph_C" hidden="1">#REF!</definedName>
    <definedName name="__123Graph_CBAR" localSheetId="6" hidden="1">#REF!</definedName>
    <definedName name="__123Graph_CBAR" localSheetId="3" hidden="1">#REF!</definedName>
    <definedName name="__123Graph_CBAR" hidden="1">#REF!</definedName>
    <definedName name="__123Graph_D" localSheetId="3" hidden="1">#REF!</definedName>
    <definedName name="__123Graph_D" hidden="1">#REF!</definedName>
    <definedName name="__123Graph_DBAR" localSheetId="6" hidden="1">#REF!</definedName>
    <definedName name="__123Graph_DBAR" localSheetId="3" hidden="1">#REF!</definedName>
    <definedName name="__123Graph_DBAR" hidden="1">#REF!</definedName>
    <definedName name="__123Graph_E" localSheetId="3" hidden="1">#REF!</definedName>
    <definedName name="__123Graph_E" hidden="1">#REF!</definedName>
    <definedName name="__123Graph_EBAR" localSheetId="6" hidden="1">#REF!</definedName>
    <definedName name="__123Graph_EBAR" localSheetId="3" hidden="1">#REF!</definedName>
    <definedName name="__123Graph_EBAR" hidden="1">#REF!</definedName>
    <definedName name="__123Graph_F" localSheetId="11" hidden="1">#REF!</definedName>
    <definedName name="__123Graph_F" localSheetId="3" hidden="1">#REF!</definedName>
    <definedName name="__123Graph_F" hidden="1">#REF!</definedName>
    <definedName name="__123Graph_FBAR" localSheetId="6" hidden="1">#REF!</definedName>
    <definedName name="__123Graph_FBAR" localSheetId="3" hidden="1">#REF!</definedName>
    <definedName name="__123Graph_FBAR" hidden="1">#REF!</definedName>
    <definedName name="__123Graph_LBL_A" localSheetId="3" hidden="1">#REF!</definedName>
    <definedName name="__123Graph_LBL_A" hidden="1">#REF!</definedName>
    <definedName name="__123Graph_LBL_ABBCURVE" localSheetId="3" hidden="1">#REF!</definedName>
    <definedName name="__123Graph_LBL_ABBCURVE" hidden="1">#REF!</definedName>
    <definedName name="__123Graph_LBL_AOILSPGSCRV" localSheetId="3" hidden="1">#REF!</definedName>
    <definedName name="__123Graph_LBL_AOILSPGSCRV" hidden="1">#REF!</definedName>
    <definedName name="__123Graph_LBL_AOSCURVE" localSheetId="3" hidden="1">#REF!</definedName>
    <definedName name="__123Graph_LBL_AOSCURVE" hidden="1">#REF!</definedName>
    <definedName name="__123Graph_LBL_AWOLFCURVE" localSheetId="3" hidden="1">#REF!</definedName>
    <definedName name="__123Graph_LBL_AWOLFCURVE" hidden="1">#REF!</definedName>
    <definedName name="__123Graph_LBL_BOILSPGSCRV" localSheetId="3" hidden="1">#REF!</definedName>
    <definedName name="__123Graph_LBL_BOILSPGSCRV" hidden="1">#REF!</definedName>
    <definedName name="__123Graph_LBL_F" localSheetId="3" hidden="1">#REF!</definedName>
    <definedName name="__123Graph_LBL_F" hidden="1">#REF!</definedName>
    <definedName name="__123Graph_X" localSheetId="6" hidden="1">#REF!</definedName>
    <definedName name="__123Graph_X" localSheetId="11" hidden="1">#REF!</definedName>
    <definedName name="__123Graph_X" localSheetId="3" hidden="1">#REF!</definedName>
    <definedName name="__123Graph_X" hidden="1">#REF!</definedName>
    <definedName name="__123Graph_X1991" localSheetId="6" hidden="1">#REF!</definedName>
    <definedName name="__123Graph_X1991" localSheetId="3" hidden="1">#REF!</definedName>
    <definedName name="__123Graph_X1991" hidden="1">#REF!</definedName>
    <definedName name="__123Graph_X1992" localSheetId="6" hidden="1">#REF!</definedName>
    <definedName name="__123Graph_X1992" localSheetId="3" hidden="1">#REF!</definedName>
    <definedName name="__123Graph_X1992" hidden="1">#REF!</definedName>
    <definedName name="__123Graph_X1993" localSheetId="6" hidden="1">#REF!</definedName>
    <definedName name="__123Graph_X1993" localSheetId="3" hidden="1">#REF!</definedName>
    <definedName name="__123Graph_X1993" hidden="1">#REF!</definedName>
    <definedName name="__123Graph_X1994" localSheetId="6" hidden="1">#REF!</definedName>
    <definedName name="__123Graph_X1994" localSheetId="3" hidden="1">#REF!</definedName>
    <definedName name="__123Graph_X1994" hidden="1">#REF!</definedName>
    <definedName name="__123Graph_X1995" localSheetId="6" hidden="1">#REF!</definedName>
    <definedName name="__123Graph_X1995" localSheetId="3" hidden="1">#REF!</definedName>
    <definedName name="__123Graph_X1995" hidden="1">#REF!</definedName>
    <definedName name="__123Graph_X1996" localSheetId="6" hidden="1">#REF!</definedName>
    <definedName name="__123Graph_X1996" localSheetId="3" hidden="1">#REF!</definedName>
    <definedName name="__123Graph_X1996" hidden="1">#REF!</definedName>
    <definedName name="__123Graph_XBBCURVE" localSheetId="3" hidden="1">#REF!</definedName>
    <definedName name="__123Graph_XBBCURVE" hidden="1">#REF!</definedName>
    <definedName name="__123Graph_XCHART1" localSheetId="3" hidden="1">#REF!</definedName>
    <definedName name="__123Graph_XCHART1" hidden="1">#REF!</definedName>
    <definedName name="__123Graph_XCHART2" localSheetId="3" hidden="1">#REF!</definedName>
    <definedName name="__123Graph_XCHART2" hidden="1">#REF!</definedName>
    <definedName name="__123Graph_XCHART3" localSheetId="3" hidden="1">#REF!</definedName>
    <definedName name="__123Graph_XCHART3" hidden="1">#REF!</definedName>
    <definedName name="__123Graph_XOILSPGSCRV" localSheetId="3" hidden="1">#REF!</definedName>
    <definedName name="__123Graph_XOILSPGSCRV" hidden="1">#REF!</definedName>
    <definedName name="__123Graph_XOSCURVE" localSheetId="3" hidden="1">#REF!</definedName>
    <definedName name="__123Graph_XOSCURVE" hidden="1">#REF!</definedName>
    <definedName name="__123Graph_XWOLFCURVE" localSheetId="3" hidden="1">#REF!</definedName>
    <definedName name="__123Graph_XWOLFCURVE" hidden="1">#REF!</definedName>
    <definedName name="__191ANALYSIS" localSheetId="11">#REF!</definedName>
    <definedName name="__191ANALYSIS" localSheetId="3">#REF!</definedName>
    <definedName name="__191ANALYSIS">#REF!</definedName>
    <definedName name="__24__123Graph_XCHART_1" localSheetId="3" hidden="1">#REF!</definedName>
    <definedName name="__24__123Graph_XCHART_1" hidden="1">#REF!</definedName>
    <definedName name="__4__123Graph_BCHART_1" localSheetId="3" hidden="1">#REF!</definedName>
    <definedName name="__4__123Graph_BCHART_1" hidden="1">#REF!</definedName>
    <definedName name="__48DIARIZED" localSheetId="11">#REF!</definedName>
    <definedName name="__48DIARIZED" localSheetId="3">#REF!</definedName>
    <definedName name="__48DIARIZED">#REF!</definedName>
    <definedName name="__48RDIARIZED" localSheetId="11">#REF!</definedName>
    <definedName name="__48RDIARIZED">#REF!</definedName>
    <definedName name="__6NEE_OPGA" localSheetId="11">#REF!</definedName>
    <definedName name="__6NEE_OPGA">#REF!</definedName>
    <definedName name="__7__123Graph_CCHART_1" localSheetId="3" hidden="1">#REF!</definedName>
    <definedName name="__7__123Graph_CCHART_1" hidden="1">#REF!</definedName>
    <definedName name="__90DIARIZED" localSheetId="11">#REF!</definedName>
    <definedName name="__90DIARIZED" localSheetId="3">#REF!</definedName>
    <definedName name="__90DIARIZED">#REF!</definedName>
    <definedName name="__90RDIARIZED" localSheetId="11">#REF!</definedName>
    <definedName name="__90RDIARIZED">#REF!</definedName>
    <definedName name="__BEG1" localSheetId="11">#REF!</definedName>
    <definedName name="__BEG1">#REF!</definedName>
    <definedName name="__BEG2">#REF!</definedName>
    <definedName name="__buu4">#REF!</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END1">#REF!</definedName>
    <definedName name="__END2">#REF!</definedName>
    <definedName name="__EPS03" localSheetId="3">#REF!</definedName>
    <definedName name="__EPS03">#REF!</definedName>
    <definedName name="__EPS04" localSheetId="3">#REF!</definedName>
    <definedName name="__EPS04">#REF!</definedName>
    <definedName name="__EPS05" localSheetId="3">#REF!</definedName>
    <definedName name="__EPS05">#REF!</definedName>
    <definedName name="__EPS06" localSheetId="3">#REF!</definedName>
    <definedName name="__EPS06">#REF!</definedName>
    <definedName name="__EPS07" localSheetId="3">#REF!</definedName>
    <definedName name="__EPS07">#REF!</definedName>
    <definedName name="__EPS10" localSheetId="3">#REF!</definedName>
    <definedName name="__EPS10">#REF!</definedName>
    <definedName name="__FAS109">#REF!</definedName>
    <definedName name="__FDS_HYPERLINK_TOGGLE_STATE__" hidden="1">"ON"</definedName>
    <definedName name="__FDS_UNIQUE_RANGE_ID_GENERATOR_COUNTER" hidden="1">1</definedName>
    <definedName name="__IntlFixup" hidden="1">TRUE</definedName>
    <definedName name="__pg1" localSheetId="11">#REF!</definedName>
    <definedName name="__pg1">#REF!</definedName>
    <definedName name="__pg2" localSheetId="11">#REF!</definedName>
    <definedName name="__pg2">#REF!</definedName>
    <definedName name="__qw2" localSheetId="11" hidden="1">{0,0,0,0;0,0,0,0;0,0,0,0;0,0,0,0;0,0,0,0;0,0,0,0}</definedName>
    <definedName name="__qw2" localSheetId="3" hidden="1">{0,0,0,0;0,0,0,0;0,0,0,0;0,0,0,0;0,0,0,0;0,0,0,0}</definedName>
    <definedName name="__qw2" hidden="1">{0,0,0,0;0,0,0,0;0,0,0,0;0,0,0,0;0,0,0,0;0,0,0,0}</definedName>
    <definedName name="__r" hidden="1">"Formula removed, name can be deleted."</definedName>
    <definedName name="__sam1">#REF!</definedName>
    <definedName name="__SO2" localSheetId="11">#REF!</definedName>
    <definedName name="__SO2">#REF!</definedName>
    <definedName name="__ss1">#REF!</definedName>
    <definedName name="__SUM1473">#REF!</definedName>
    <definedName name="__tet12" localSheetId="6" hidden="1">{"assumptions",#N/A,FALSE,"Scenario 1";"valuation",#N/A,FALSE,"Scenario 1"}</definedName>
    <definedName name="__tet12" localSheetId="11" hidden="1">{"assumptions",#N/A,FALSE,"Scenario 1";"valuation",#N/A,FALSE,"Scenario 1"}</definedName>
    <definedName name="__tet12" localSheetId="3" hidden="1">{"assumptions",#N/A,FALSE,"Scenario 1";"valuation",#N/A,FALSE,"Scenario 1"}</definedName>
    <definedName name="__tet12" hidden="1">{"assumptions",#N/A,FALSE,"Scenario 1";"valuation",#N/A,FALSE,"Scenario 1"}</definedName>
    <definedName name="__tet5" localSheetId="6" hidden="1">{"assumptions",#N/A,FALSE,"Scenario 1";"valuation",#N/A,FALSE,"Scenario 1"}</definedName>
    <definedName name="__tet5" localSheetId="11" hidden="1">{"assumptions",#N/A,FALSE,"Scenario 1";"valuation",#N/A,FALSE,"Scenario 1"}</definedName>
    <definedName name="__tet5" localSheetId="3" hidden="1">{"assumptions",#N/A,FALSE,"Scenario 1";"valuation",#N/A,FALSE,"Scenario 1"}</definedName>
    <definedName name="__tet5" hidden="1">{"assumptions",#N/A,FALSE,"Scenario 1";"valuation",#N/A,FALSE,"Scenario 1"}</definedName>
    <definedName name="__xz4" localSheetId="11" hidden="1">{0,0,0,0;0,0,0,0;0,0,0,0;0,0,0,0;0,0,0,0;0,0,0,0}</definedName>
    <definedName name="__xz4" localSheetId="3" hidden="1">{0,0,0,0;0,0,0,0;0,0,0,0;0,0,0,0;0,0,0,0;0,0,0,0}</definedName>
    <definedName name="__xz4" hidden="1">{0,0,0,0;0,0,0,0;0,0,0,0;0,0,0,0;0,0,0,0;0,0,0,0}</definedName>
    <definedName name="_1">#REF!</definedName>
    <definedName name="_1___123Graph_AChart_1A" localSheetId="3" hidden="1">#REF!</definedName>
    <definedName name="_1___123Graph_AChart_1A" hidden="1">#REF!</definedName>
    <definedName name="_1__123Graph_AADV_GDP" localSheetId="3" hidden="1">#REF!</definedName>
    <definedName name="_1__123Graph_AADV_GDP" hidden="1">#REF!</definedName>
    <definedName name="_1__123Graph_ACHART_1" localSheetId="3" hidden="1">#REF!</definedName>
    <definedName name="_1__123Graph_ACHART_1" hidden="1">#REF!</definedName>
    <definedName name="_1__123Graph_AChart_1A" localSheetId="3" hidden="1">#REF!</definedName>
    <definedName name="_1__123Graph_AChart_1A" hidden="1">#REF!</definedName>
    <definedName name="_1__FDSAUDITLINK__" localSheetId="11"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1__FDSAUDITLINK__" localSheetId="3"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1__FDSAUDITLINK__"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1_0NEL" localSheetId="11">#REF!</definedName>
    <definedName name="_1_0NEL" localSheetId="3">#REF!</definedName>
    <definedName name="_1_0NEL">#REF!</definedName>
    <definedName name="_1_191ANALYSIS" localSheetId="11">#REF!</definedName>
    <definedName name="_1_191ANALYSIS" localSheetId="3">#REF!</definedName>
    <definedName name="_1_191ANALYSIS">#REF!</definedName>
    <definedName name="_1_48DIARIZED" localSheetId="11">#REF!</definedName>
    <definedName name="_1_48DIARIZED">#REF!</definedName>
    <definedName name="_10__123Graph_ACHART_1" localSheetId="3" hidden="1">#REF!</definedName>
    <definedName name="_10__123Graph_ACHART_1" hidden="1">#REF!</definedName>
    <definedName name="_10__123Graph_BADV_GDPR" localSheetId="3" hidden="1">#REF!</definedName>
    <definedName name="_10__123Graph_BADV_GDPR" hidden="1">#REF!</definedName>
    <definedName name="_10__123Graph_BChart_58B" localSheetId="3" hidden="1">#REF!</definedName>
    <definedName name="_10__123Graph_BChart_58B" hidden="1">#REF!</definedName>
    <definedName name="_10__123Graph_COP75_25PRICE" localSheetId="3" hidden="1">#REF!</definedName>
    <definedName name="_10__123Graph_COP75_25PRICE" hidden="1">#REF!</definedName>
    <definedName name="_10__123Graph_DCHART_1" localSheetId="3" hidden="1">#REF!</definedName>
    <definedName name="_10__123Graph_DCHART_1" hidden="1">#REF!</definedName>
    <definedName name="_10__FDSAUDITLINK__" localSheetId="11"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0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0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0_48DIARIZED" localSheetId="11">#REF!</definedName>
    <definedName name="_10_48DIARIZED">#REF!</definedName>
    <definedName name="_10_90DIARIZED" localSheetId="11">#REF!</definedName>
    <definedName name="_10_90DIARIZED">#REF!</definedName>
    <definedName name="_100__FDSAUDITLINK__" localSheetId="11"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00__FDSAUDITLINK__" localSheetId="3"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00__FDSAUDITLINK__"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000__123Graph_XCHART_5" localSheetId="3" hidden="1">#REF!</definedName>
    <definedName name="_1000__123Graph_XCHART_5" hidden="1">#REF!</definedName>
    <definedName name="_1001__123Graph_XChart_58B" localSheetId="3" hidden="1">#REF!</definedName>
    <definedName name="_1001__123Graph_XChart_58B" hidden="1">#REF!</definedName>
    <definedName name="_101__FDSAUDITLINK__" localSheetId="11"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01__FDSAUDITLINK__" localSheetId="3"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01__FDSAUDITLINK__"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02__FDSAUDITLINK__" localSheetId="11"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02__FDSAUDITLINK__" localSheetId="3"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02__FDSAUDITLINK__"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0236">#REF!</definedName>
    <definedName name="_103__FDSAUDITLINK__" localSheetId="11"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03__FDSAUDITLINK__" localSheetId="3"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03__FDSAUDITLINK__"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04__FDSAUDITLINK__" localSheetId="11"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04__FDSAUDITLINK__" localSheetId="3"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04__FDSAUDITLINK__"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05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05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05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0NEE_OPGA" localSheetId="11">#REF!</definedName>
    <definedName name="_10NEE_OPGA">#REF!</definedName>
    <definedName name="_11__123Graph_BADV_PCE" localSheetId="3" hidden="1">#REF!</definedName>
    <definedName name="_11__123Graph_BADV_PCE" hidden="1">#REF!</definedName>
    <definedName name="_11__123Graph_BChart_1A" localSheetId="3" hidden="1">#REF!</definedName>
    <definedName name="_11__123Graph_BChart_1A" hidden="1">#REF!</definedName>
    <definedName name="_11__123Graph_COP75_25RETURN" localSheetId="3" hidden="1">#REF!</definedName>
    <definedName name="_11__123Graph_COP75_25RETURN" hidden="1">#REF!</definedName>
    <definedName name="_11__123Graph_XCHART_1" localSheetId="3" hidden="1">#REF!</definedName>
    <definedName name="_11__123Graph_XCHART_1" hidden="1">#REF!</definedName>
    <definedName name="_11__123Graph_XChart_1A" localSheetId="3" hidden="1">#REF!</definedName>
    <definedName name="_11__123Graph_XChart_1A" hidden="1">#REF!</definedName>
    <definedName name="_11__FDSAUDITLINK__" localSheetId="11"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__FDSAUDITLINK__" localSheetId="3"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__FDSAUDITLINK__"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_48RDIARIZED" localSheetId="11">#REF!</definedName>
    <definedName name="_11_48RDIARIZED">#REF!</definedName>
    <definedName name="_11_90RDIARIZED" localSheetId="11">#REF!</definedName>
    <definedName name="_11_90RDIARIZED">#REF!</definedName>
    <definedName name="_113__FDSAUDITLINK__" localSheetId="11"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113__FDSAUDITLINK__" localSheetId="3"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113__FDSAUDITLINK__"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113F0" localSheetId="11">+#REF!+#REF!+#REF!+#REF!+#REF!+#REF!+#REF!+#REF!+#REF!+#REF!+#REF!+#REF!+#REF!+#REF!</definedName>
    <definedName name="_113F0" localSheetId="3">+#REF!+#REF!+#REF!+#REF!+#REF!+#REF!+#REF!+#REF!+#REF!+#REF!+#REF!+#REF!+#REF!+#REF!</definedName>
    <definedName name="_113F0">+#REF!+#REF!+#REF!+#REF!+#REF!+#REF!+#REF!+#REF!+#REF!+#REF!+#REF!+#REF!+#REF!+#REF!</definedName>
    <definedName name="_114__FDSAUDITLINK__" localSheetId="11"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114__FDSAUDITLINK__" localSheetId="3"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114__FDSAUDITLINK__"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115__FDSAUDITLINK__" localSheetId="11"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15__FDSAUDITLINK__" localSheetId="3"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15__FDSAUDITLINK__"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16__FDSAUDITLINK__" localSheetId="11"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116__FDSAUDITLINK__" localSheetId="3"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116__FDSAUDITLINK__"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117__FDSAUDITLINK__" localSheetId="11"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17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17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18__FDSAUDITLINK__" localSheetId="11"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8__FDSAUDITLINK__" localSheetId="3"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8__FDSAUDITLINK__"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9__FDSAUDITLINK__" localSheetId="11"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19__FDSAUDITLINK__" localSheetId="3"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19__FDSAUDITLINK__"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2__123Graph_BADV_PCGD" localSheetId="3" hidden="1">#REF!</definedName>
    <definedName name="_12__123Graph_BADV_PCGD" hidden="1">#REF!</definedName>
    <definedName name="_12__123Graph_BChart_58B" localSheetId="3" hidden="1">#REF!</definedName>
    <definedName name="_12__123Graph_BChart_58B" hidden="1">#REF!</definedName>
    <definedName name="_12__123Graph_DHO_MPRICE" localSheetId="3" hidden="1">#REF!</definedName>
    <definedName name="_12__123Graph_DHO_MPRICE" hidden="1">#REF!</definedName>
    <definedName name="_12__123Graph_XChart_58B" localSheetId="3" hidden="1">#REF!</definedName>
    <definedName name="_12__123Graph_XChart_58B" hidden="1">#REF!</definedName>
    <definedName name="_12__FDSAUDITLINK__" localSheetId="11"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2__FDSAUDITLINK__" localSheetId="3"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2__FDSAUDITLINK__"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2_0SSCOMMAL" localSheetId="11">#REF!</definedName>
    <definedName name="_12_0SSCOMMAL" localSheetId="3">#REF!</definedName>
    <definedName name="_12_0SSCOMMAL">#REF!</definedName>
    <definedName name="_12_48RERUN" localSheetId="11">#REF!</definedName>
    <definedName name="_12_48RERUN" localSheetId="3">#REF!</definedName>
    <definedName name="_12_48RERUN">#REF!</definedName>
    <definedName name="_120__FDSAUDITLINK__" localSheetId="11"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120__FDSAUDITLINK__" localSheetId="3"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120__FDSAUDITLINK__"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121__FDSAUDITLINK__" localSheetId="11"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121__FDSAUDITLINK__" localSheetId="3"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121__FDSAUDITLINK__"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122__FDSAUDITLINK__" localSheetId="11"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122__FDSAUDITLINK__" localSheetId="3"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122__FDSAUDITLINK__"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123__FDSAUDITLINK__" localSheetId="11"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23__FDSAUDITLINK__" localSheetId="3"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23__FDSAUDITLINK__"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234" localSheetId="11" hidden="1">#REF!</definedName>
    <definedName name="_1234" localSheetId="3" hidden="1">#REF!</definedName>
    <definedName name="_1234" hidden="1">#REF!</definedName>
    <definedName name="_123E0" localSheetId="11">+#REF!+#REF!+#REF!+#REF!+#REF!+#REF!+#REF!+#REF!+#REF!+#REF!+#REF!+#REF!+#REF!+#REF!</definedName>
    <definedName name="_123E0" localSheetId="3">+#REF!+#REF!+#REF!+#REF!+#REF!+#REF!+#REF!+#REF!+#REF!+#REF!+#REF!+#REF!+#REF!+#REF!</definedName>
    <definedName name="_123E0">+#REF!+#REF!+#REF!+#REF!+#REF!+#REF!+#REF!+#REF!+#REF!+#REF!+#REF!+#REF!+#REF!+#REF!</definedName>
    <definedName name="_123Grah_b1" hidden="1">#REF!</definedName>
    <definedName name="_124__FDSAUDITLINK__" localSheetId="11"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24__FDSAUDITLINK__" localSheetId="3"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24__FDSAUDITLINK__"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25__FDSAUDITLINK__" localSheetId="11"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25__FDSAUDITLINK__" localSheetId="3"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25__FDSAUDITLINK__"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26__FDSAUDITLINK__" localSheetId="11"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26__FDSAUDITLINK__" localSheetId="3"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26__FDSAUDITLINK__"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27__FDSAUDITLINK__" localSheetId="11"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27__FDSAUDITLINK__" localSheetId="3"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27__FDSAUDITLINK__"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28__FDSAUDITLINK__" localSheetId="11"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28__FDSAUDITLINK__" localSheetId="3"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28__FDSAUDITLINK__"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29__FDSAUDITLINK__" localSheetId="11"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129__FDSAUDITLINK__" localSheetId="3"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129__FDSAUDITLINK__"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12NEL" localSheetId="11">#REF!</definedName>
    <definedName name="_12NEL" localSheetId="3">#REF!</definedName>
    <definedName name="_12NEL">#REF!</definedName>
    <definedName name="_12SSCOMMAL" localSheetId="11">#REF!</definedName>
    <definedName name="_12SSCOMMAL" localSheetId="3">#REF!</definedName>
    <definedName name="_12SSCOMMAL">#REF!</definedName>
    <definedName name="_13__123Graph_BMAG_PCE" localSheetId="3" hidden="1">#REF!</definedName>
    <definedName name="_13__123Graph_BMAG_PCE" hidden="1">#REF!</definedName>
    <definedName name="_13__123Graph_DO_MPRICE" localSheetId="3" hidden="1">#REF!</definedName>
    <definedName name="_13__123Graph_DO_MPRICE" hidden="1">#REF!</definedName>
    <definedName name="_13_48DIARIZED" localSheetId="11">#REF!</definedName>
    <definedName name="_13_48DIARIZED" localSheetId="3">#REF!</definedName>
    <definedName name="_13_48DIARIZED">#REF!</definedName>
    <definedName name="_130__FDSAUDITLINK__" localSheetId="11"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130__FDSAUDITLINK__" localSheetId="3"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130__FDSAUDITLINK__"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131__FDSAUDITLINK__" localSheetId="11"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131__FDSAUDITLINK__" localSheetId="3"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131__FDSAUDITLINK__"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132__FDSAUDITLINK__" localSheetId="11"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132__FDSAUDITLINK__" localSheetId="3"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132__FDSAUDITLINK__"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133__FDSAUDITLINK__" localSheetId="11"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133__FDSAUDITLINK__" localSheetId="3"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133__FDSAUDITLINK__"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133F0" localSheetId="11">+#REF!+#REF!+#REF!+#REF!+#REF!+#REF!+#REF!+#REF!+#REF!+#REF!+#REF!+#REF!+#REF!+#REF!</definedName>
    <definedName name="_133F0">+#REF!+#REF!+#REF!+#REF!+#REF!+#REF!+#REF!+#REF!+#REF!+#REF!+#REF!+#REF!+#REF!+#REF!</definedName>
    <definedName name="_134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34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34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35__FDSAUDITLINK__" localSheetId="11"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35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35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36__FDSAUDITLINK__" localSheetId="11"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36__FDSAUDITLINK__" localSheetId="3"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36__FDSAUDITLINK__"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37__FDSAUDITLINK__" localSheetId="11"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37__FDSAUDITLINK__" localSheetId="3"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37__FDSAUDITLINK__"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38__FDSAUDITLINK__" localSheetId="11"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38__FDSAUDITLINK__" localSheetId="3"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38__FDSAUDITLINK__"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3NEE_OPGA" localSheetId="11">#REF!</definedName>
    <definedName name="_13NEE_OPGA" localSheetId="3">#REF!</definedName>
    <definedName name="_13NEE_OPGA">#REF!</definedName>
    <definedName name="_14__123Graph_BNRET_PCE" localSheetId="3" hidden="1">#REF!</definedName>
    <definedName name="_14__123Graph_BNRET_PCE" hidden="1">#REF!</definedName>
    <definedName name="_14__123Graph_DOP75_25PRICE" localSheetId="3" hidden="1">#REF!</definedName>
    <definedName name="_14__123Graph_DOP75_25PRICE" hidden="1">#REF!</definedName>
    <definedName name="_14__123Graph_XChart_1A" localSheetId="3" hidden="1">#REF!</definedName>
    <definedName name="_14__123Graph_XChart_1A" hidden="1">#REF!</definedName>
    <definedName name="_14_0SSCOMMAL" localSheetId="11">#REF!</definedName>
    <definedName name="_14_0SSCOMMAL" localSheetId="3">#REF!</definedName>
    <definedName name="_14_0SSCOMMAL">#REF!</definedName>
    <definedName name="_14_48RDIARIZED" localSheetId="11">#REF!</definedName>
    <definedName name="_14_48RDIARIZED" localSheetId="3">#REF!</definedName>
    <definedName name="_14_48RDIARIZED">#REF!</definedName>
    <definedName name="_142XX_" localSheetId="11" hidden="1">#REF!</definedName>
    <definedName name="_142XX_" localSheetId="3" hidden="1">#REF!</definedName>
    <definedName name="_142XX_" hidden="1">#REF!</definedName>
    <definedName name="_143E0" localSheetId="11">+#REF!+#REF!+#REF!+#REF!+#REF!+#REF!+#REF!+#REF!+#REF!+#REF!+#REF!+#REF!+#REF!+#REF!</definedName>
    <definedName name="_143E0" localSheetId="3">+#REF!+#REF!+#REF!+#REF!+#REF!+#REF!+#REF!+#REF!+#REF!+#REF!+#REF!+#REF!+#REF!+#REF!</definedName>
    <definedName name="_143E0">+#REF!+#REF!+#REF!+#REF!+#REF!+#REF!+#REF!+#REF!+#REF!+#REF!+#REF!+#REF!+#REF!+#REF!</definedName>
    <definedName name="_144__123Graph_XCHART_1" localSheetId="3" hidden="1">#REF!</definedName>
    <definedName name="_144__123Graph_XCHART_1" hidden="1">#REF!</definedName>
    <definedName name="_14NEL" localSheetId="11">#REF!</definedName>
    <definedName name="_14NEL" localSheetId="3">#REF!</definedName>
    <definedName name="_14NEL">#REF!</definedName>
    <definedName name="_14SSCOMMAL" localSheetId="11">#REF!</definedName>
    <definedName name="_14SSCOMMAL" localSheetId="3">#REF!</definedName>
    <definedName name="_14SSCOMMAL">#REF!</definedName>
    <definedName name="_15__123Graph_BNRT_PCE" localSheetId="3" hidden="1">#REF!</definedName>
    <definedName name="_15__123Graph_BNRT_PCE" hidden="1">#REF!</definedName>
    <definedName name="_15__123Graph_DOP75_25RETURN" localSheetId="3" hidden="1">#REF!</definedName>
    <definedName name="_15__123Graph_DOP75_25RETURN" hidden="1">#REF!</definedName>
    <definedName name="_15__123Graph_XChart_58B" localSheetId="3" hidden="1">#REF!</definedName>
    <definedName name="_15__123Graph_XChart_58B" hidden="1">#REF!</definedName>
    <definedName name="_15_48RERUN" localSheetId="11">#REF!</definedName>
    <definedName name="_15_48RERUN" localSheetId="3">#REF!</definedName>
    <definedName name="_15_48RERUN">#REF!</definedName>
    <definedName name="_15_90DIARIZED" localSheetId="11">#REF!</definedName>
    <definedName name="_15_90DIARIZED">#REF!</definedName>
    <definedName name="_153E0" localSheetId="11">+#REF!+#REF!+#REF!+#REF!+#REF!+#REF!+#REF!+#REF!+#REF!+#REF!+#REF!+#REF!+#REF!+#REF!</definedName>
    <definedName name="_153E0">+#REF!+#REF!+#REF!+#REF!+#REF!+#REF!+#REF!+#REF!+#REF!+#REF!+#REF!+#REF!+#REF!+#REF!</definedName>
    <definedName name="_15SSCOMMAL" localSheetId="11">#REF!</definedName>
    <definedName name="_15SSCOMMAL" localSheetId="3">#REF!</definedName>
    <definedName name="_15SSCOMMAL">#REF!</definedName>
    <definedName name="_16__123Graph_CADV_PCE" localSheetId="3" hidden="1">#REF!</definedName>
    <definedName name="_16__123Graph_CADV_PCE" hidden="1">#REF!</definedName>
    <definedName name="_16__123Graph_EHO_MPRICE" localSheetId="3" hidden="1">#REF!</definedName>
    <definedName name="_16__123Graph_EHO_MPRICE" hidden="1">#REF!</definedName>
    <definedName name="_16__FDSAUDITLINK__" localSheetId="11"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6__FDSAUDITLINK__" localSheetId="3"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6__FDSAUDITLINK__"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6_48DIARIZED" localSheetId="11">#REF!</definedName>
    <definedName name="_16_48DIARIZED">#REF!</definedName>
    <definedName name="_16_90RDIARIZED" localSheetId="11">#REF!</definedName>
    <definedName name="_16_90RDIARIZED">#REF!</definedName>
    <definedName name="_163E0" localSheetId="11">+#REF!+#REF!+#REF!+#REF!+#REF!+#REF!+#REF!+#REF!+#REF!+#REF!+#REF!+#REF!+#REF!+#REF!</definedName>
    <definedName name="_163E0">+#REF!+#REF!+#REF!+#REF!+#REF!+#REF!+#REF!+#REF!+#REF!+#REF!+#REF!+#REF!+#REF!+#REF!</definedName>
    <definedName name="_17__123Graph_EO_MPRICE" localSheetId="3" hidden="1">#REF!</definedName>
    <definedName name="_17__123Graph_EO_MPRICE" hidden="1">#REF!</definedName>
    <definedName name="_17__123Graph_XADV_GDP" localSheetId="3" hidden="1">#REF!</definedName>
    <definedName name="_17__123Graph_XADV_GDP" hidden="1">#REF!</definedName>
    <definedName name="_17__FDSAUDITLINK__" localSheetId="11"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7__FDSAUDITLINK__" localSheetId="3"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7__FDSAUDITLINK__"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7_90RERUN" localSheetId="11">#REF!</definedName>
    <definedName name="_17_90RERUN">#REF!</definedName>
    <definedName name="_173__123Graph_ACHART_4" localSheetId="3" hidden="1">#REF!</definedName>
    <definedName name="_173__123Graph_ACHART_4" hidden="1">#REF!</definedName>
    <definedName name="_18__123Graph_EOP75_25PRICE" localSheetId="3" hidden="1">#REF!</definedName>
    <definedName name="_18__123Graph_EOP75_25PRICE" hidden="1">#REF!</definedName>
    <definedName name="_18__123Graph_XADV_GDPR" localSheetId="3" hidden="1">#REF!</definedName>
    <definedName name="_18__123Graph_XADV_GDPR" hidden="1">#REF!</definedName>
    <definedName name="_18__FDSAUDITLINK__" localSheetId="11"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8__FDSAUDITLINK__" localSheetId="3"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8__FDSAUDITLINK__"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8_48RDIARIZED" localSheetId="11">#REF!</definedName>
    <definedName name="_18_48RDIARIZED">#REF!</definedName>
    <definedName name="_18_90DIARIZED" localSheetId="11">#REF!</definedName>
    <definedName name="_18_90DIARIZED">#REF!</definedName>
    <definedName name="_18ACCT_SUMM" localSheetId="11">#REF!</definedName>
    <definedName name="_18ACCT_SUMM">#REF!</definedName>
    <definedName name="_19__123Graph_EOP75_25RETURN" localSheetId="3" hidden="1">#REF!</definedName>
    <definedName name="_19__123Graph_EOP75_25RETURN" hidden="1">#REF!</definedName>
    <definedName name="_19__123Graph_XADV_PCE" localSheetId="3" hidden="1">#REF!</definedName>
    <definedName name="_19__123Graph_XADV_PCE" hidden="1">#REF!</definedName>
    <definedName name="_19__FDSAUDITLINK__" localSheetId="11"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9__FDSAUDITLINK__" localSheetId="3"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9__FDSAUDITLINK__"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9_48RERUN" localSheetId="11">#REF!</definedName>
    <definedName name="_19_48RERUN">#REF!</definedName>
    <definedName name="_19_90RDIARIZED" localSheetId="11">#REF!</definedName>
    <definedName name="_19_90RDIARIZED">#REF!</definedName>
    <definedName name="_193E0" localSheetId="11">+#REF!+#REF!+#REF!+#REF!+#REF!+#REF!+#REF!+#REF!+#REF!+#REF!+#REF!+#REF!+#REF!+#REF!</definedName>
    <definedName name="_193E0">+#REF!+#REF!+#REF!+#REF!+#REF!+#REF!+#REF!+#REF!+#REF!+#REF!+#REF!+#REF!+#REF!+#REF!</definedName>
    <definedName name="_1A3D0" localSheetId="11">+#REF!+#REF!+#REF!+#REF!+#REF!+#REF!+#REF!+#REF!+#REF!+#REF!+#REF!+#REF!+#REF!+#REF!</definedName>
    <definedName name="_1A3D0">+#REF!+#REF!+#REF!+#REF!+#REF!+#REF!+#REF!+#REF!+#REF!+#REF!+#REF!+#REF!+#REF!+#REF!</definedName>
    <definedName name="_1B3D0" localSheetId="11">+#REF!+#REF!+#REF!+#REF!+#REF!+#REF!+#REF!+#REF!+#REF!+#REF!+#REF!+#REF!+#REF!+#REF!</definedName>
    <definedName name="_1B3D0">+#REF!+#REF!+#REF!+#REF!+#REF!+#REF!+#REF!+#REF!+#REF!+#REF!+#REF!+#REF!+#REF!+#REF!</definedName>
    <definedName name="_1B3F0">+#REF!+#REF!+#REF!+#REF!+#REF!+#REF!+#REF!+#REF!+#REF!+#REF!+#REF!+#REF!+#REF!+#REF!</definedName>
    <definedName name="_1C3E0">+#REF!+#REF!+#REF!+#REF!+#REF!+#REF!+#REF!+#REF!+#REF!+#REF!+#REF!+#REF!+#REF!+#REF!</definedName>
    <definedName name="_1D3F0">+#REF!+#REF!+#REF!+#REF!+#REF!+#REF!+#REF!+#REF!+#REF!+#REF!+#REF!+#REF!+#REF!+#REF!</definedName>
    <definedName name="_1E_1">#N/A</definedName>
    <definedName name="_1E3E0" localSheetId="11">+#REF!+#REF!+#REF!+#REF!+#REF!+#REF!+#REF!+#REF!+#REF!+#REF!+#REF!+#REF!+#REF!+#REF!</definedName>
    <definedName name="_1E3E0">+#REF!+#REF!+#REF!+#REF!+#REF!+#REF!+#REF!+#REF!+#REF!+#REF!+#REF!+#REF!+#REF!+#REF!</definedName>
    <definedName name="_1PREV_SVI_COST" localSheetId="3">#REF!</definedName>
    <definedName name="_1PREV_SVI_COST">#REF!</definedName>
    <definedName name="_2___123Graph_AChart_58B" localSheetId="3" hidden="1">#REF!</definedName>
    <definedName name="_2___123Graph_AChart_58B" hidden="1">#REF!</definedName>
    <definedName name="_2__123Graph_AADV_GDPR" localSheetId="3" hidden="1">#REF!</definedName>
    <definedName name="_2__123Graph_AADV_GDPR" hidden="1">#REF!</definedName>
    <definedName name="_2__123Graph_AChart_1A" localSheetId="3" hidden="1">#REF!</definedName>
    <definedName name="_2__123Graph_AChart_1A" hidden="1">#REF!</definedName>
    <definedName name="_2__123Graph_AChart_58B" localSheetId="3" hidden="1">#REF!</definedName>
    <definedName name="_2__123Graph_AChart_58B" hidden="1">#REF!</definedName>
    <definedName name="_2__123Graph_AOP75_25PRICE" localSheetId="11" hidden="1">#REF!</definedName>
    <definedName name="_2__123Graph_AOP75_25PRICE" localSheetId="3" hidden="1">#REF!</definedName>
    <definedName name="_2__123Graph_AOP75_25PRICE" hidden="1">#REF!</definedName>
    <definedName name="_2__FDSAUDITLINK__" localSheetId="11"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2__FDSAUDITLINK__" localSheetId="3"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2__FDSAUDITLINK__"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2_0NEL" localSheetId="11">#REF!</definedName>
    <definedName name="_2_0NEL" localSheetId="3">#REF!</definedName>
    <definedName name="_2_0NEL">#REF!</definedName>
    <definedName name="_2_0SSCOMMAL" localSheetId="11">#REF!</definedName>
    <definedName name="_2_0SSCOMMAL" localSheetId="3">#REF!</definedName>
    <definedName name="_2_0SSCOMMAL">#REF!</definedName>
    <definedName name="_2_48DIARIZED" localSheetId="11">#REF!</definedName>
    <definedName name="_2_48DIARIZED" localSheetId="3">#REF!</definedName>
    <definedName name="_2_48DIARIZED">#REF!</definedName>
    <definedName name="_2_48RDIARIZED" localSheetId="11">#REF!</definedName>
    <definedName name="_2_48RDIARIZED">#REF!</definedName>
    <definedName name="_20__123Graph_FHO_MPRICE" localSheetId="3" hidden="1">#REF!</definedName>
    <definedName name="_20__123Graph_FHO_MPRICE" hidden="1">#REF!</definedName>
    <definedName name="_20__123Graph_XADV_PCGD" localSheetId="3" hidden="1">#REF!</definedName>
    <definedName name="_20__123Graph_XADV_PCGD" hidden="1">#REF!</definedName>
    <definedName name="_20__FDSAUDITLINK__" localSheetId="11"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0__FDSAUDITLINK__" localSheetId="3"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0__FDSAUDITLINK__"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0_90RERUN" localSheetId="11">#REF!</definedName>
    <definedName name="_20_90RERUN">#REF!</definedName>
    <definedName name="_209__123Graph_AChart_58B" localSheetId="3" hidden="1">#REF!</definedName>
    <definedName name="_209__123Graph_AChart_58B" hidden="1">#REF!</definedName>
    <definedName name="_20NEE_OPGA" localSheetId="11">#REF!</definedName>
    <definedName name="_20NEE_OPGA" localSheetId="3">#REF!</definedName>
    <definedName name="_20NEE_OPGA">#REF!</definedName>
    <definedName name="_21__123Graph_FO_MPRICE" localSheetId="3" hidden="1">#REF!</definedName>
    <definedName name="_21__123Graph_FO_MPRICE" hidden="1">#REF!</definedName>
    <definedName name="_21__123Graph_XMAG_PCE" localSheetId="3" hidden="1">#REF!</definedName>
    <definedName name="_21__123Graph_XMAG_PCE" hidden="1">#REF!</definedName>
    <definedName name="_21__FDSAUDITLINK__" localSheetId="11"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21__FDSAUDITLINK__" localSheetId="3"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21__FDSAUDITLINK__"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21ACCT_SUMM" localSheetId="11">#REF!</definedName>
    <definedName name="_21ACCT_SUMM">#REF!</definedName>
    <definedName name="_22__123Graph_FOP75_25PRICE" localSheetId="3" hidden="1">#REF!</definedName>
    <definedName name="_22__123Graph_FOP75_25PRICE" hidden="1">#REF!</definedName>
    <definedName name="_22__123Graph_XNRET_PCE" localSheetId="3" hidden="1">#REF!</definedName>
    <definedName name="_22__123Graph_XNRET_PCE" hidden="1">#REF!</definedName>
    <definedName name="_22__FDSAUDITLINK__" localSheetId="11" hidden="1">{"fdsup://directions/FAT Viewer?action=UPDATE&amp;creator=factSet&amp;DYN_ARGS=true&amp;DOC_NAME=FAT:RGQ_ENTRPR_VAL_EV_SOURCE_WINDOW.FAT&amp;VAR:ID1=MGEE&amp;VAR:SDATE=20100312&amp;VAR:FDATE=20091231&amp;VAR:FREQ=DAILY&amp;VAR:RELITEM=&amp;VAR:CURRENCY=USD&amp;VAR:DB_TYPE=&amp;VAR:UNITS=M&amp;window=popu","p&amp;width=535&amp;height=425&amp;START_MAXIMIZED=FALSE&amp;Y=120"}</definedName>
    <definedName name="_22__FDSAUDITLINK__" localSheetId="3" hidden="1">{"fdsup://directions/FAT Viewer?action=UPDATE&amp;creator=factSet&amp;DYN_ARGS=true&amp;DOC_NAME=FAT:RGQ_ENTRPR_VAL_EV_SOURCE_WINDOW.FAT&amp;VAR:ID1=MGEE&amp;VAR:SDATE=20100312&amp;VAR:FDATE=20091231&amp;VAR:FREQ=DAILY&amp;VAR:RELITEM=&amp;VAR:CURRENCY=USD&amp;VAR:DB_TYPE=&amp;VAR:UNITS=M&amp;window=popu","p&amp;width=535&amp;height=425&amp;START_MAXIMIZED=FALSE&amp;Y=120"}</definedName>
    <definedName name="_22__FDSAUDITLINK__" hidden="1">{"fdsup://directions/FAT Viewer?action=UPDATE&amp;creator=factSet&amp;DYN_ARGS=true&amp;DOC_NAME=FAT:RGQ_ENTRPR_VAL_EV_SOURCE_WINDOW.FAT&amp;VAR:ID1=MGEE&amp;VAR:SDATE=20100312&amp;VAR:FDATE=20091231&amp;VAR:FREQ=DAILY&amp;VAR:RELITEM=&amp;VAR:CURRENCY=USD&amp;VAR:DB_TYPE=&amp;VAR:UNITS=M&amp;window=popu","p&amp;width=535&amp;height=425&amp;START_MAXIMIZED=FALSE&amp;Y=120"}</definedName>
    <definedName name="_22_0NEL" localSheetId="11">#REF!</definedName>
    <definedName name="_22_0NEL" localSheetId="3">#REF!</definedName>
    <definedName name="_22_0NEL">#REF!</definedName>
    <definedName name="_220__123Graph_ACHART_8" localSheetId="3" hidden="1">#REF!</definedName>
    <definedName name="_220__123Graph_ACHART_8" hidden="1">#REF!</definedName>
    <definedName name="_22NEL" localSheetId="11">#REF!</definedName>
    <definedName name="_22NEL" localSheetId="3">#REF!</definedName>
    <definedName name="_22NEL">#REF!</definedName>
    <definedName name="_23__123Graph_FOP75_25RETURN" localSheetId="3" hidden="1">#REF!</definedName>
    <definedName name="_23__123Graph_FOP75_25RETURN" hidden="1">#REF!</definedName>
    <definedName name="_23__123Graph_XNRET_RS" localSheetId="3" hidden="1">#REF!</definedName>
    <definedName name="_23__123Graph_XNRET_RS" hidden="1">#REF!</definedName>
    <definedName name="_23__FDSAUDITLINK__" localSheetId="11" hidden="1">{"fdsup://directions/FAT Viewer?action=UPDATE&amp;creator=factSet&amp;DYN_ARGS=true&amp;DOC_NAME=FAT:RGQ_ENTRPR_VAL_EV_SOURCE_WINDOW.FAT&amp;VAR:ID1=TEG&amp;VAR:SDATE=20100312&amp;VAR:FDATE=20091231&amp;VAR:FREQ=DAILY&amp;VAR:RELITEM=&amp;VAR:CURRENCY=USD&amp;VAR:DB_TYPE=&amp;VAR:UNITS=M&amp;window=popup","&amp;width=535&amp;height=425&amp;START_MAXIMIZED=FALSE&amp;Y=120"}</definedName>
    <definedName name="_23__FDSAUDITLINK__" localSheetId="3" hidden="1">{"fdsup://directions/FAT Viewer?action=UPDATE&amp;creator=factSet&amp;DYN_ARGS=true&amp;DOC_NAME=FAT:RGQ_ENTRPR_VAL_EV_SOURCE_WINDOW.FAT&amp;VAR:ID1=TEG&amp;VAR:SDATE=20100312&amp;VAR:FDATE=20091231&amp;VAR:FREQ=DAILY&amp;VAR:RELITEM=&amp;VAR:CURRENCY=USD&amp;VAR:DB_TYPE=&amp;VAR:UNITS=M&amp;window=popup","&amp;width=535&amp;height=425&amp;START_MAXIMIZED=FALSE&amp;Y=120"}</definedName>
    <definedName name="_23__FDSAUDITLINK__" hidden="1">{"fdsup://directions/FAT Viewer?action=UPDATE&amp;creator=factSet&amp;DYN_ARGS=true&amp;DOC_NAME=FAT:RGQ_ENTRPR_VAL_EV_SOURCE_WINDOW.FAT&amp;VAR:ID1=TEG&amp;VAR:SDATE=20100312&amp;VAR:FDATE=20091231&amp;VAR:FREQ=DAILY&amp;VAR:RELITEM=&amp;VAR:CURRENCY=USD&amp;VAR:DB_TYPE=&amp;VAR:UNITS=M&amp;window=popup","&amp;width=535&amp;height=425&amp;START_MAXIMIZED=FALSE&amp;Y=120"}</definedName>
    <definedName name="_23_0NEL" localSheetId="11">#REF!</definedName>
    <definedName name="_23_0NEL" localSheetId="3">#REF!</definedName>
    <definedName name="_23_0NEL">#REF!</definedName>
    <definedName name="_23_90DIARIZED" localSheetId="11">#REF!</definedName>
    <definedName name="_23_90DIARIZED" localSheetId="3">#REF!</definedName>
    <definedName name="_23_90DIARIZED">#REF!</definedName>
    <definedName name="_24__123Graph_BCHART_1" localSheetId="3" hidden="1">#REF!</definedName>
    <definedName name="_24__123Graph_BCHART_1" hidden="1">#REF!</definedName>
    <definedName name="_24__123Graph_XCHART_1" localSheetId="3" hidden="1">#REF!</definedName>
    <definedName name="_24__123Graph_XCHART_1" hidden="1">#REF!</definedName>
    <definedName name="_24__123Graph_XNRT_PCE" localSheetId="3" hidden="1">#REF!</definedName>
    <definedName name="_24__123Graph_XNRT_PCE" hidden="1">#REF!</definedName>
    <definedName name="_24__FDSAUDITLINK__" localSheetId="11" hidden="1">{"fdsup://directions/FAT Viewer?action=UPDATE&amp;creator=factSet&amp;DYN_ARGS=true&amp;DOC_NAME=FAT:RGQ_ENTRPR_VAL_EV_SOURCE_WINDOW.FAT&amp;VAR:ID1=GXP&amp;VAR:SDATE=20100312&amp;VAR:FDATE=20091231&amp;VAR:FREQ=DAILY&amp;VAR:RELITEM=&amp;VAR:CURRENCY=USD&amp;VAR:DB_TYPE=&amp;VAR:UNITS=M&amp;window=popup","&amp;width=535&amp;height=425&amp;START_MAXIMIZED=FALSE&amp;Y=120"}</definedName>
    <definedName name="_24__FDSAUDITLINK__" localSheetId="3" hidden="1">{"fdsup://directions/FAT Viewer?action=UPDATE&amp;creator=factSet&amp;DYN_ARGS=true&amp;DOC_NAME=FAT:RGQ_ENTRPR_VAL_EV_SOURCE_WINDOW.FAT&amp;VAR:ID1=GXP&amp;VAR:SDATE=20100312&amp;VAR:FDATE=20091231&amp;VAR:FREQ=DAILY&amp;VAR:RELITEM=&amp;VAR:CURRENCY=USD&amp;VAR:DB_TYPE=&amp;VAR:UNITS=M&amp;window=popup","&amp;width=535&amp;height=425&amp;START_MAXIMIZED=FALSE&amp;Y=120"}</definedName>
    <definedName name="_24__FDSAUDITLINK__" hidden="1">{"fdsup://directions/FAT Viewer?action=UPDATE&amp;creator=factSet&amp;DYN_ARGS=true&amp;DOC_NAME=FAT:RGQ_ENTRPR_VAL_EV_SOURCE_WINDOW.FAT&amp;VAR:ID1=GXP&amp;VAR:SDATE=20100312&amp;VAR:FDATE=20091231&amp;VAR:FREQ=DAILY&amp;VAR:RELITEM=&amp;VAR:CURRENCY=USD&amp;VAR:DB_TYPE=&amp;VAR:UNITS=M&amp;window=popup","&amp;width=535&amp;height=425&amp;START_MAXIMIZED=FALSE&amp;Y=120"}</definedName>
    <definedName name="_240__123Graph_XCHART_1" localSheetId="3" hidden="1">#REF!</definedName>
    <definedName name="_240__123Graph_XCHART_1" hidden="1">#REF!</definedName>
    <definedName name="_24SSCOMMAL" localSheetId="11">#REF!</definedName>
    <definedName name="_24SSCOMMAL" localSheetId="3">#REF!</definedName>
    <definedName name="_24SSCOMMAL">#REF!</definedName>
    <definedName name="_25__123Graph_XOP75_25PRICE" localSheetId="3" hidden="1">#REF!</definedName>
    <definedName name="_25__123Graph_XOP75_25PRICE" hidden="1">#REF!</definedName>
    <definedName name="_25__FDSAUDITLINK__" localSheetId="11" hidden="1">{"fdsup://directions/FAT Viewer?action=UPDATE&amp;creator=factSet&amp;DYN_ARGS=true&amp;DOC_NAME=FAT:RGQ_ENTRPR_VAL_EV_SOURCE_WINDOW.FAT&amp;VAR:ID1=EPD&amp;VAR:SDATE=20100312&amp;VAR:FDATE=20091231&amp;VAR:FREQ=DAILY&amp;VAR:RELITEM=&amp;VAR:CURRENCY=USD&amp;VAR:DB_TYPE=&amp;VAR:UNITS=M&amp;window=popup","&amp;width=535&amp;height=425&amp;START_MAXIMIZED=FALSE&amp;Y=120"}</definedName>
    <definedName name="_25__FDSAUDITLINK__" localSheetId="3" hidden="1">{"fdsup://directions/FAT Viewer?action=UPDATE&amp;creator=factSet&amp;DYN_ARGS=true&amp;DOC_NAME=FAT:RGQ_ENTRPR_VAL_EV_SOURCE_WINDOW.FAT&amp;VAR:ID1=EPD&amp;VAR:SDATE=20100312&amp;VAR:FDATE=20091231&amp;VAR:FREQ=DAILY&amp;VAR:RELITEM=&amp;VAR:CURRENCY=USD&amp;VAR:DB_TYPE=&amp;VAR:UNITS=M&amp;window=popup","&amp;width=535&amp;height=425&amp;START_MAXIMIZED=FALSE&amp;Y=120"}</definedName>
    <definedName name="_25__FDSAUDITLINK__" hidden="1">{"fdsup://directions/FAT Viewer?action=UPDATE&amp;creator=factSet&amp;DYN_ARGS=true&amp;DOC_NAME=FAT:RGQ_ENTRPR_VAL_EV_SOURCE_WINDOW.FAT&amp;VAR:ID1=EPD&amp;VAR:SDATE=20100312&amp;VAR:FDATE=20091231&amp;VAR:FREQ=DAILY&amp;VAR:RELITEM=&amp;VAR:CURRENCY=USD&amp;VAR:DB_TYPE=&amp;VAR:UNITS=M&amp;window=popup","&amp;width=535&amp;height=425&amp;START_MAXIMIZED=FALSE&amp;Y=120"}</definedName>
    <definedName name="_25_90RDIARIZED" localSheetId="11">#REF!</definedName>
    <definedName name="_25_90RDIARIZED">#REF!</definedName>
    <definedName name="_25NEE_OPGA" localSheetId="11">#REF!</definedName>
    <definedName name="_25NEE_OPGA" localSheetId="3">#REF!</definedName>
    <definedName name="_25NEE_OPGA">#REF!</definedName>
    <definedName name="_26__123Graph_XOP75_25RETURN" localSheetId="11" hidden="1">#REF!</definedName>
    <definedName name="_26__123Graph_XOP75_25RETURN" localSheetId="3" hidden="1">#REF!</definedName>
    <definedName name="_26__123Graph_XOP75_25RETURN" hidden="1">#REF!</definedName>
    <definedName name="_26__FDSAUDITLINK__" localSheetId="11" hidden="1">{"fdsup://directions/FAT Viewer?action=UPDATE&amp;creator=factSet&amp;DYN_ARGS=true&amp;DOC_NAME=FAT:RGQ_ENTRPR_VAL_EV_SOURCE_WINDOW.FAT&amp;VAR:ID1=ENOC&amp;VAR:SDATE=20100312&amp;VAR:FDATE=20091231&amp;VAR:FREQ=DAILY&amp;VAR:RELITEM=&amp;VAR:CURRENCY=USD&amp;VAR:DB_TYPE=&amp;VAR:UNITS=M&amp;window=popu","p&amp;width=535&amp;height=425&amp;START_MAXIMIZED=FALSE&amp;Y=120"}</definedName>
    <definedName name="_26__FDSAUDITLINK__" localSheetId="3" hidden="1">{"fdsup://directions/FAT Viewer?action=UPDATE&amp;creator=factSet&amp;DYN_ARGS=true&amp;DOC_NAME=FAT:RGQ_ENTRPR_VAL_EV_SOURCE_WINDOW.FAT&amp;VAR:ID1=ENOC&amp;VAR:SDATE=20100312&amp;VAR:FDATE=20091231&amp;VAR:FREQ=DAILY&amp;VAR:RELITEM=&amp;VAR:CURRENCY=USD&amp;VAR:DB_TYPE=&amp;VAR:UNITS=M&amp;window=popu","p&amp;width=535&amp;height=425&amp;START_MAXIMIZED=FALSE&amp;Y=120"}</definedName>
    <definedName name="_26__FDSAUDITLINK__" hidden="1">{"fdsup://directions/FAT Viewer?action=UPDATE&amp;creator=factSet&amp;DYN_ARGS=true&amp;DOC_NAME=FAT:RGQ_ENTRPR_VAL_EV_SOURCE_WINDOW.FAT&amp;VAR:ID1=ENOC&amp;VAR:SDATE=20100312&amp;VAR:FDATE=20091231&amp;VAR:FREQ=DAILY&amp;VAR:RELITEM=&amp;VAR:CURRENCY=USD&amp;VAR:DB_TYPE=&amp;VAR:UNITS=M&amp;window=popu","p&amp;width=535&amp;height=425&amp;START_MAXIMIZED=FALSE&amp;Y=120"}</definedName>
    <definedName name="_26_90RERUN" localSheetId="11">#REF!</definedName>
    <definedName name="_26_90RERUN">#REF!</definedName>
    <definedName name="_27__FDSAUDITLINK__" localSheetId="11"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27__FDSAUDITLINK__" localSheetId="3"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27__FDSAUDITLINK__"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27ACCT_SUMM" localSheetId="11">#REF!</definedName>
    <definedName name="_27ACCT_SUMM">#REF!</definedName>
    <definedName name="_27NEL" localSheetId="11">#REF!</definedName>
    <definedName name="_27NEL">#REF!</definedName>
    <definedName name="_28__FDSAUDITLINK__" localSheetId="11" hidden="1">{"fdsup://directions/FAT Viewer?action=UPDATE&amp;creator=factSet&amp;DYN_ARGS=true&amp;DOC_NAME=FAT:RGQ_ENTRPR_VAL_EV_SOURCE_WINDOW.FAT&amp;VAR:ID1=CNX&amp;VAR:SDATE=20100312&amp;VAR:FDATE=20091231&amp;VAR:FREQ=DAILY&amp;VAR:RELITEM=&amp;VAR:CURRENCY=USD&amp;VAR:DB_TYPE=&amp;VAR:UNITS=M&amp;window=popup","&amp;width=535&amp;height=425&amp;START_MAXIMIZED=FALSE&amp;Y=120"}</definedName>
    <definedName name="_28__FDSAUDITLINK__" localSheetId="3" hidden="1">{"fdsup://directions/FAT Viewer?action=UPDATE&amp;creator=factSet&amp;DYN_ARGS=true&amp;DOC_NAME=FAT:RGQ_ENTRPR_VAL_EV_SOURCE_WINDOW.FAT&amp;VAR:ID1=CNX&amp;VAR:SDATE=20100312&amp;VAR:FDATE=20091231&amp;VAR:FREQ=DAILY&amp;VAR:RELITEM=&amp;VAR:CURRENCY=USD&amp;VAR:DB_TYPE=&amp;VAR:UNITS=M&amp;window=popup","&amp;width=535&amp;height=425&amp;START_MAXIMIZED=FALSE&amp;Y=120"}</definedName>
    <definedName name="_28__FDSAUDITLINK__" hidden="1">{"fdsup://directions/FAT Viewer?action=UPDATE&amp;creator=factSet&amp;DYN_ARGS=true&amp;DOC_NAME=FAT:RGQ_ENTRPR_VAL_EV_SOURCE_WINDOW.FAT&amp;VAR:ID1=CNX&amp;VAR:SDATE=20100312&amp;VAR:FDATE=20091231&amp;VAR:FREQ=DAILY&amp;VAR:RELITEM=&amp;VAR:CURRENCY=USD&amp;VAR:DB_TYPE=&amp;VAR:UNITS=M&amp;window=popup","&amp;width=535&amp;height=425&amp;START_MAXIMIZED=FALSE&amp;Y=120"}</definedName>
    <definedName name="_29__FDSAUDITLINK__" localSheetId="11"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9__FDSAUDITLINK__" localSheetId="3"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9__FDSAUDITLINK__"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91__123Graph_BChart_1A" localSheetId="3" hidden="1">#REF!</definedName>
    <definedName name="_291__123Graph_BChart_1A" hidden="1">#REF!</definedName>
    <definedName name="_29SSCOMMAL" localSheetId="11">#REF!</definedName>
    <definedName name="_29SSCOMMAL" localSheetId="3">#REF!</definedName>
    <definedName name="_29SSCOMMAL">#REF!</definedName>
    <definedName name="_3___123Graph_BChart_1A" localSheetId="3" hidden="1">#REF!</definedName>
    <definedName name="_3___123Graph_BChart_1A" hidden="1">#REF!</definedName>
    <definedName name="_3__123Graph_AADV_PCE" localSheetId="3" hidden="1">#REF!</definedName>
    <definedName name="_3__123Graph_AADV_PCE" hidden="1">#REF!</definedName>
    <definedName name="_3__123Graph_AChart_58B" localSheetId="3" hidden="1">#REF!</definedName>
    <definedName name="_3__123Graph_AChart_58B" hidden="1">#REF!</definedName>
    <definedName name="_3__123Graph_AOP75_25RETURN" localSheetId="11" hidden="1">#REF!</definedName>
    <definedName name="_3__123Graph_AOP75_25RETURN" localSheetId="3" hidden="1">#REF!</definedName>
    <definedName name="_3__123Graph_AOP75_25RETURN" hidden="1">#REF!</definedName>
    <definedName name="_3__123Graph_BCHART_1" localSheetId="3" hidden="1">#REF!</definedName>
    <definedName name="_3__123Graph_BCHART_1" hidden="1">#REF!</definedName>
    <definedName name="_3__123Graph_BChart_1A" localSheetId="3" hidden="1">#REF!</definedName>
    <definedName name="_3__123Graph_BChart_1A" hidden="1">#REF!</definedName>
    <definedName name="_3__FDSAUDITLINK__" localSheetId="11"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3__FDSAUDITLINK__" localSheetId="3"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3__FDSAUDITLINK__"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3_0NEL" localSheetId="3">#REF!</definedName>
    <definedName name="_3_0NEL">#REF!</definedName>
    <definedName name="_3_191ANALYSIS" localSheetId="11">#REF!</definedName>
    <definedName name="_3_191ANALYSIS" localSheetId="3">#REF!</definedName>
    <definedName name="_3_191ANALYSIS">#REF!</definedName>
    <definedName name="_3_48RDIARIZED" localSheetId="11">#REF!</definedName>
    <definedName name="_3_48RDIARIZED">#REF!</definedName>
    <definedName name="_3_90DIARIZED" localSheetId="11">#REF!</definedName>
    <definedName name="_3_90DIARIZED">#REF!</definedName>
    <definedName name="_30__FDSAUDITLINK__" localSheetId="11"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30__FDSAUDITLINK__" localSheetId="3"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30__FDSAUDITLINK__"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31__FDSAUDITLINK__" localSheetId="11" hidden="1">{"fdsup://directions/FAT Viewer?action=UPDATE&amp;creator=factSet&amp;DYN_ARGS=true&amp;DOC_NAME=FAT:RGQ_ENTRPR_VAL_EV_SOURCE_WINDOW.FAT&amp;VAR:ID1=ALE&amp;VAR:SDATE=20100312&amp;VAR:FDATE=20091231&amp;VAR:FREQ=DAILY&amp;VAR:RELITEM=&amp;VAR:CURRENCY=USD&amp;VAR:DB_TYPE=&amp;VAR:UNITS=M&amp;window=popup","&amp;width=535&amp;height=425&amp;START_MAXIMIZED=FALSE&amp;Y=120"}</definedName>
    <definedName name="_31__FDSAUDITLINK__" localSheetId="3" hidden="1">{"fdsup://directions/FAT Viewer?action=UPDATE&amp;creator=factSet&amp;DYN_ARGS=true&amp;DOC_NAME=FAT:RGQ_ENTRPR_VAL_EV_SOURCE_WINDOW.FAT&amp;VAR:ID1=ALE&amp;VAR:SDATE=20100312&amp;VAR:FDATE=20091231&amp;VAR:FREQ=DAILY&amp;VAR:RELITEM=&amp;VAR:CURRENCY=USD&amp;VAR:DB_TYPE=&amp;VAR:UNITS=M&amp;window=popup","&amp;width=535&amp;height=425&amp;START_MAXIMIZED=FALSE&amp;Y=120"}</definedName>
    <definedName name="_31__FDSAUDITLINK__" hidden="1">{"fdsup://directions/FAT Viewer?action=UPDATE&amp;creator=factSet&amp;DYN_ARGS=true&amp;DOC_NAME=FAT:RGQ_ENTRPR_VAL_EV_SOURCE_WINDOW.FAT&amp;VAR:ID1=ALE&amp;VAR:SDATE=20100312&amp;VAR:FDATE=20091231&amp;VAR:FREQ=DAILY&amp;VAR:RELITEM=&amp;VAR:CURRENCY=USD&amp;VAR:DB_TYPE=&amp;VAR:UNITS=M&amp;window=popup","&amp;width=535&amp;height=425&amp;START_MAXIMIZED=FALSE&amp;Y=120"}</definedName>
    <definedName name="_31_Dec_00">#REF!</definedName>
    <definedName name="_31_Jan_01">#REF!</definedName>
    <definedName name="_31NEE_OPGA" localSheetId="11">#REF!</definedName>
    <definedName name="_31NEE_OPGA" localSheetId="3">#REF!</definedName>
    <definedName name="_31NEE_OPGA">#REF!</definedName>
    <definedName name="_32__FDSAUDITLINK__" localSheetId="11" hidden="1">{"fdsup://directions/FAT Viewer?action=UPDATE&amp;creator=factSet&amp;DYN_ARGS=true&amp;DOC_NAME=FAT:RGQ_ENTRPR_VAL_EV_SOURCE_WINDOW.FAT&amp;VAR:ID1=XEL&amp;VAR:SDATE=20100312&amp;VAR:FDATE=20091231&amp;VAR:FREQ=DAILY&amp;VAR:RELITEM=&amp;VAR:CURRENCY=USD&amp;VAR:DB_TYPE=&amp;VAR:UNITS=M&amp;window=popup","&amp;width=535&amp;height=425&amp;START_MAXIMIZED=FALSE&amp;Y=120"}</definedName>
    <definedName name="_32__FDSAUDITLINK__" localSheetId="3" hidden="1">{"fdsup://directions/FAT Viewer?action=UPDATE&amp;creator=factSet&amp;DYN_ARGS=true&amp;DOC_NAME=FAT:RGQ_ENTRPR_VAL_EV_SOURCE_WINDOW.FAT&amp;VAR:ID1=XEL&amp;VAR:SDATE=20100312&amp;VAR:FDATE=20091231&amp;VAR:FREQ=DAILY&amp;VAR:RELITEM=&amp;VAR:CURRENCY=USD&amp;VAR:DB_TYPE=&amp;VAR:UNITS=M&amp;window=popup","&amp;width=535&amp;height=425&amp;START_MAXIMIZED=FALSE&amp;Y=120"}</definedName>
    <definedName name="_32__FDSAUDITLINK__" hidden="1">{"fdsup://directions/FAT Viewer?action=UPDATE&amp;creator=factSet&amp;DYN_ARGS=true&amp;DOC_NAME=FAT:RGQ_ENTRPR_VAL_EV_SOURCE_WINDOW.FAT&amp;VAR:ID1=XEL&amp;VAR:SDATE=20100312&amp;VAR:FDATE=20091231&amp;VAR:FREQ=DAILY&amp;VAR:RELITEM=&amp;VAR:CURRENCY=USD&amp;VAR:DB_TYPE=&amp;VAR:UNITS=M&amp;window=popup","&amp;width=535&amp;height=425&amp;START_MAXIMIZED=FALSE&amp;Y=120"}</definedName>
    <definedName name="_33__FDSAUDITLINK__" localSheetId="11"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33__FDSAUDITLINK__" localSheetId="3"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33__FDSAUDITLINK__"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33NEL" localSheetId="11">#REF!</definedName>
    <definedName name="_33NEL">#REF!</definedName>
    <definedName name="_34__FDSAUDITLINK__" localSheetId="11" hidden="1">{"fdsup://directions/FAT Viewer?action=UPDATE&amp;creator=factSet&amp;DYN_ARGS=true&amp;DOC_NAME=FAT:RGQ_ENTRPR_VAL_EV_SOURCE_WINDOW.FAT&amp;VAR:ID1=PGN&amp;VAR:SDATE=20100312&amp;VAR:FDATE=20091231&amp;VAR:FREQ=DAILY&amp;VAR:RELITEM=&amp;VAR:CURRENCY=USD&amp;VAR:DB_TYPE=&amp;VAR:UNITS=M&amp;window=popup","&amp;width=535&amp;height=425&amp;START_MAXIMIZED=FALSE&amp;Y=120"}</definedName>
    <definedName name="_34__FDSAUDITLINK__" localSheetId="3" hidden="1">{"fdsup://directions/FAT Viewer?action=UPDATE&amp;creator=factSet&amp;DYN_ARGS=true&amp;DOC_NAME=FAT:RGQ_ENTRPR_VAL_EV_SOURCE_WINDOW.FAT&amp;VAR:ID1=PGN&amp;VAR:SDATE=20100312&amp;VAR:FDATE=20091231&amp;VAR:FREQ=DAILY&amp;VAR:RELITEM=&amp;VAR:CURRENCY=USD&amp;VAR:DB_TYPE=&amp;VAR:UNITS=M&amp;window=popup","&amp;width=535&amp;height=425&amp;START_MAXIMIZED=FALSE&amp;Y=120"}</definedName>
    <definedName name="_34__FDSAUDITLINK__" hidden="1">{"fdsup://directions/FAT Viewer?action=UPDATE&amp;creator=factSet&amp;DYN_ARGS=true&amp;DOC_NAME=FAT:RGQ_ENTRPR_VAL_EV_SOURCE_WINDOW.FAT&amp;VAR:ID1=PGN&amp;VAR:SDATE=20100312&amp;VAR:FDATE=20091231&amp;VAR:FREQ=DAILY&amp;VAR:RELITEM=&amp;VAR:CURRENCY=USD&amp;VAR:DB_TYPE=&amp;VAR:UNITS=M&amp;window=popup","&amp;width=535&amp;height=425&amp;START_MAXIMIZED=FALSE&amp;Y=120"}</definedName>
    <definedName name="_35__FDSAUDITLINK__" localSheetId="11" hidden="1">{"fdsup://directions/FAT Viewer?action=UPDATE&amp;creator=factSet&amp;DYN_ARGS=true&amp;DOC_NAME=FAT:RGQ_ENTRPR_VAL_EV_SOURCE_WINDOW.FAT&amp;VAR:ID1=OTTR&amp;VAR:SDATE=20100312&amp;VAR:FDATE=20091231&amp;VAR:FREQ=DAILY&amp;VAR:RELITEM=&amp;VAR:CURRENCY=USD&amp;VAR:DB_TYPE=&amp;VAR:UNITS=M&amp;window=popu","p&amp;width=535&amp;height=425&amp;START_MAXIMIZED=FALSE&amp;Y=120"}</definedName>
    <definedName name="_35__FDSAUDITLINK__" localSheetId="3" hidden="1">{"fdsup://directions/FAT Viewer?action=UPDATE&amp;creator=factSet&amp;DYN_ARGS=true&amp;DOC_NAME=FAT:RGQ_ENTRPR_VAL_EV_SOURCE_WINDOW.FAT&amp;VAR:ID1=OTTR&amp;VAR:SDATE=20100312&amp;VAR:FDATE=20091231&amp;VAR:FREQ=DAILY&amp;VAR:RELITEM=&amp;VAR:CURRENCY=USD&amp;VAR:DB_TYPE=&amp;VAR:UNITS=M&amp;window=popu","p&amp;width=535&amp;height=425&amp;START_MAXIMIZED=FALSE&amp;Y=120"}</definedName>
    <definedName name="_35__FDSAUDITLINK__" hidden="1">{"fdsup://directions/FAT Viewer?action=UPDATE&amp;creator=factSet&amp;DYN_ARGS=true&amp;DOC_NAME=FAT:RGQ_ENTRPR_VAL_EV_SOURCE_WINDOW.FAT&amp;VAR:ID1=OTTR&amp;VAR:SDATE=20100312&amp;VAR:FDATE=20091231&amp;VAR:FREQ=DAILY&amp;VAR:RELITEM=&amp;VAR:CURRENCY=USD&amp;VAR:DB_TYPE=&amp;VAR:UNITS=M&amp;window=popu","p&amp;width=535&amp;height=425&amp;START_MAXIMIZED=FALSE&amp;Y=120"}</definedName>
    <definedName name="_35SSCOMMAL" localSheetId="11">#REF!</definedName>
    <definedName name="_35SSCOMMAL">#REF!</definedName>
    <definedName name="_36__123Graph_AChart_1A" localSheetId="3" hidden="1">#REF!</definedName>
    <definedName name="_36__123Graph_AChart_1A" hidden="1">#REF!</definedName>
    <definedName name="_36__FDSAUDITLINK__" localSheetId="11"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36__FDSAUDITLINK__" localSheetId="3"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36__FDSAUDITLINK__"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37__123Graph_AChart_58B" localSheetId="3" hidden="1">#REF!</definedName>
    <definedName name="_37__123Graph_AChart_58B" hidden="1">#REF!</definedName>
    <definedName name="_37__FDSAUDITLINK__" localSheetId="11"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37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37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38__FDSAUDITLINK__" localSheetId="11" hidden="1">{"fdsup://directions/FAT Viewer?action=UPDATE&amp;creator=factSet&amp;DYN_ARGS=true&amp;DOC_NAME=FAT:RGQ_ENTRPR_VAL_EV_SOURCE_WINDOW.FAT&amp;VAR:ID1=WGL&amp;VAR:SDATE=20100312&amp;VAR:FDATE=20091231&amp;VAR:FREQ=DAILY&amp;VAR:RELITEM=&amp;VAR:CURRENCY=USD&amp;VAR:DB_TYPE=&amp;VAR:UNITS=M&amp;window=popup","&amp;width=535&amp;height=425&amp;START_MAXIMIZED=FALSE&amp;Y=120"}</definedName>
    <definedName name="_38__FDSAUDITLINK__" localSheetId="3" hidden="1">{"fdsup://directions/FAT Viewer?action=UPDATE&amp;creator=factSet&amp;DYN_ARGS=true&amp;DOC_NAME=FAT:RGQ_ENTRPR_VAL_EV_SOURCE_WINDOW.FAT&amp;VAR:ID1=WGL&amp;VAR:SDATE=20100312&amp;VAR:FDATE=20091231&amp;VAR:FREQ=DAILY&amp;VAR:RELITEM=&amp;VAR:CURRENCY=USD&amp;VAR:DB_TYPE=&amp;VAR:UNITS=M&amp;window=popup","&amp;width=535&amp;height=425&amp;START_MAXIMIZED=FALSE&amp;Y=120"}</definedName>
    <definedName name="_38__FDSAUDITLINK__" hidden="1">{"fdsup://directions/FAT Viewer?action=UPDATE&amp;creator=factSet&amp;DYN_ARGS=true&amp;DOC_NAME=FAT:RGQ_ENTRPR_VAL_EV_SOURCE_WINDOW.FAT&amp;VAR:ID1=WGL&amp;VAR:SDATE=20100312&amp;VAR:FDATE=20091231&amp;VAR:FREQ=DAILY&amp;VAR:RELITEM=&amp;VAR:CURRENCY=USD&amp;VAR:DB_TYPE=&amp;VAR:UNITS=M&amp;window=popup","&amp;width=535&amp;height=425&amp;START_MAXIMIZED=FALSE&amp;Y=120"}</definedName>
    <definedName name="_39__FDSAUDITLINK__" localSheetId="11" hidden="1">{"fdsup://directions/FAT Viewer?action=UPDATE&amp;creator=factSet&amp;DYN_ARGS=true&amp;DOC_NAME=FAT:RGQ_ENTRPR_VAL_EV_SOURCE_WINDOW.FAT&amp;VAR:ID1=UGI&amp;VAR:SDATE=20100312&amp;VAR:FDATE=20091231&amp;VAR:FREQ=DAILY&amp;VAR:RELITEM=&amp;VAR:CURRENCY=USD&amp;VAR:DB_TYPE=&amp;VAR:UNITS=M&amp;window=popup","&amp;width=535&amp;height=425&amp;START_MAXIMIZED=FALSE&amp;Y=120"}</definedName>
    <definedName name="_39__FDSAUDITLINK__" localSheetId="3" hidden="1">{"fdsup://directions/FAT Viewer?action=UPDATE&amp;creator=factSet&amp;DYN_ARGS=true&amp;DOC_NAME=FAT:RGQ_ENTRPR_VAL_EV_SOURCE_WINDOW.FAT&amp;VAR:ID1=UGI&amp;VAR:SDATE=20100312&amp;VAR:FDATE=20091231&amp;VAR:FREQ=DAILY&amp;VAR:RELITEM=&amp;VAR:CURRENCY=USD&amp;VAR:DB_TYPE=&amp;VAR:UNITS=M&amp;window=popup","&amp;width=535&amp;height=425&amp;START_MAXIMIZED=FALSE&amp;Y=120"}</definedName>
    <definedName name="_39__FDSAUDITLINK__" hidden="1">{"fdsup://directions/FAT Viewer?action=UPDATE&amp;creator=factSet&amp;DYN_ARGS=true&amp;DOC_NAME=FAT:RGQ_ENTRPR_VAL_EV_SOURCE_WINDOW.FAT&amp;VAR:ID1=UGI&amp;VAR:SDATE=20100312&amp;VAR:FDATE=20091231&amp;VAR:FREQ=DAILY&amp;VAR:RELITEM=&amp;VAR:CURRENCY=USD&amp;VAR:DB_TYPE=&amp;VAR:UNITS=M&amp;window=popup","&amp;width=535&amp;height=425&amp;START_MAXIMIZED=FALSE&amp;Y=120"}</definedName>
    <definedName name="_4___123Graph_BChart_58B" localSheetId="3" hidden="1">#REF!</definedName>
    <definedName name="_4___123Graph_BChart_58B" hidden="1">#REF!</definedName>
    <definedName name="_4__123Graph_AADV_PCGD" localSheetId="3" hidden="1">#REF!</definedName>
    <definedName name="_4__123Graph_AADV_PCGD" hidden="1">#REF!</definedName>
    <definedName name="_4__123Graph_ACHART_1" localSheetId="3" hidden="1">#REF!</definedName>
    <definedName name="_4__123Graph_ACHART_1" hidden="1">#REF!</definedName>
    <definedName name="_4__123Graph_BCHART_1" localSheetId="3" hidden="1">#REF!</definedName>
    <definedName name="_4__123Graph_BCHART_1" hidden="1">#REF!</definedName>
    <definedName name="_4__123Graph_BChart_1A" localSheetId="3" hidden="1">#REF!</definedName>
    <definedName name="_4__123Graph_BChart_1A" hidden="1">#REF!</definedName>
    <definedName name="_4__123Graph_BChart_58B" localSheetId="3" hidden="1">#REF!</definedName>
    <definedName name="_4__123Graph_BChart_58B" hidden="1">#REF!</definedName>
    <definedName name="_4__FDSAUDITLINK__" localSheetId="11"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4__FDSAUDITLINK__" localSheetId="3"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4__FDSAUDITLINK__"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4_0NEL" localSheetId="11">#REF!</definedName>
    <definedName name="_4_0NEL" localSheetId="3">#REF!</definedName>
    <definedName name="_4_0NEL">#REF!</definedName>
    <definedName name="_4_0SSCOMMAL" localSheetId="11">#REF!</definedName>
    <definedName name="_4_0SSCOMMAL" localSheetId="3">#REF!</definedName>
    <definedName name="_4_0SSCOMMAL">#REF!</definedName>
    <definedName name="_4_191ANALYSIS" localSheetId="11">#REF!</definedName>
    <definedName name="_4_191ANALYSIS" localSheetId="3">#REF!</definedName>
    <definedName name="_4_191ANALYSIS">#REF!</definedName>
    <definedName name="_4_90DIARIZED" localSheetId="11">#REF!</definedName>
    <definedName name="_4_90DIARIZED">#REF!</definedName>
    <definedName name="_4_90RDIARIZED" localSheetId="11">#REF!</definedName>
    <definedName name="_4_90RDIARIZED">#REF!</definedName>
    <definedName name="_40__123Graph_BCHART_1" localSheetId="3" hidden="1">#REF!</definedName>
    <definedName name="_40__123Graph_BCHART_1" hidden="1">#REF!</definedName>
    <definedName name="_40__FDSAUDITLINK__" localSheetId="11" hidden="1">{"fdsup://directions/FAT Viewer?action=UPDATE&amp;creator=factSet&amp;DYN_ARGS=true&amp;DOC_NAME=FAT:RGQ_ENTRPR_VAL_EV_SOURCE_WINDOW.FAT&amp;VAR:ID1=TE&amp;VAR:SDATE=20100312&amp;VAR:FDATE=20091231&amp;VAR:FREQ=DAILY&amp;VAR:RELITEM=&amp;VAR:CURRENCY=USD&amp;VAR:DB_TYPE=&amp;VAR:UNITS=M&amp;window=popup&amp;","width=535&amp;height=425&amp;START_MAXIMIZED=FALSE&amp;Y=120"}</definedName>
    <definedName name="_40__FDSAUDITLINK__" localSheetId="3" hidden="1">{"fdsup://directions/FAT Viewer?action=UPDATE&amp;creator=factSet&amp;DYN_ARGS=true&amp;DOC_NAME=FAT:RGQ_ENTRPR_VAL_EV_SOURCE_WINDOW.FAT&amp;VAR:ID1=TE&amp;VAR:SDATE=20100312&amp;VAR:FDATE=20091231&amp;VAR:FREQ=DAILY&amp;VAR:RELITEM=&amp;VAR:CURRENCY=USD&amp;VAR:DB_TYPE=&amp;VAR:UNITS=M&amp;window=popup&amp;","width=535&amp;height=425&amp;START_MAXIMIZED=FALSE&amp;Y=120"}</definedName>
    <definedName name="_40__FDSAUDITLINK__" hidden="1">{"fdsup://directions/FAT Viewer?action=UPDATE&amp;creator=factSet&amp;DYN_ARGS=true&amp;DOC_NAME=FAT:RGQ_ENTRPR_VAL_EV_SOURCE_WINDOW.FAT&amp;VAR:ID1=TE&amp;VAR:SDATE=20100312&amp;VAR:FDATE=20091231&amp;VAR:FREQ=DAILY&amp;VAR:RELITEM=&amp;VAR:CURRENCY=USD&amp;VAR:DB_TYPE=&amp;VAR:UNITS=M&amp;window=popup&amp;","width=535&amp;height=425&amp;START_MAXIMIZED=FALSE&amp;Y=120"}</definedName>
    <definedName name="_41__FDSAUDITLINK__" localSheetId="11" hidden="1">{"fdsup://directions/FAT Viewer?action=UPDATE&amp;creator=factSet&amp;DYN_ARGS=true&amp;DOC_NAME=FAT:RGQ_ENTRPR_VAL_EV_SOURCE_WINDOW.FAT&amp;VAR:ID1=SCG&amp;VAR:SDATE=20100312&amp;VAR:FDATE=20091231&amp;VAR:FREQ=DAILY&amp;VAR:RELITEM=&amp;VAR:CURRENCY=USD&amp;VAR:DB_TYPE=&amp;VAR:UNITS=M&amp;window=popup","&amp;width=535&amp;height=425&amp;START_MAXIMIZED=FALSE&amp;Y=120"}</definedName>
    <definedName name="_41__FDSAUDITLINK__" localSheetId="3" hidden="1">{"fdsup://directions/FAT Viewer?action=UPDATE&amp;creator=factSet&amp;DYN_ARGS=true&amp;DOC_NAME=FAT:RGQ_ENTRPR_VAL_EV_SOURCE_WINDOW.FAT&amp;VAR:ID1=SCG&amp;VAR:SDATE=20100312&amp;VAR:FDATE=20091231&amp;VAR:FREQ=DAILY&amp;VAR:RELITEM=&amp;VAR:CURRENCY=USD&amp;VAR:DB_TYPE=&amp;VAR:UNITS=M&amp;window=popup","&amp;width=535&amp;height=425&amp;START_MAXIMIZED=FALSE&amp;Y=120"}</definedName>
    <definedName name="_41__FDSAUDITLINK__" hidden="1">{"fdsup://directions/FAT Viewer?action=UPDATE&amp;creator=factSet&amp;DYN_ARGS=true&amp;DOC_NAME=FAT:RGQ_ENTRPR_VAL_EV_SOURCE_WINDOW.FAT&amp;VAR:ID1=SCG&amp;VAR:SDATE=20100312&amp;VAR:FDATE=20091231&amp;VAR:FREQ=DAILY&amp;VAR:RELITEM=&amp;VAR:CURRENCY=USD&amp;VAR:DB_TYPE=&amp;VAR:UNITS=M&amp;window=popup","&amp;width=535&amp;height=425&amp;START_MAXIMIZED=FALSE&amp;Y=120"}</definedName>
    <definedName name="_42__123Graph_CCHART_1" localSheetId="3" hidden="1">#REF!</definedName>
    <definedName name="_42__123Graph_CCHART_1" hidden="1">#REF!</definedName>
    <definedName name="_42__FDSAUDITLINK__" localSheetId="11"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42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42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43__123Graph_BChart_1A" localSheetId="3" hidden="1">#REF!</definedName>
    <definedName name="_43__123Graph_BChart_1A" hidden="1">#REF!</definedName>
    <definedName name="_43__FDSAUDITLINK__" localSheetId="11" hidden="1">{"fdsup://directions/FAT Viewer?action=UPDATE&amp;creator=factSet&amp;DYN_ARGS=true&amp;DOC_NAME=FAT:RGQ_ENTRPR_VAL_EV_SOURCE_WINDOW.FAT&amp;VAR:ID1=PCG&amp;VAR:SDATE=20100312&amp;VAR:FDATE=20091231&amp;VAR:FREQ=DAILY&amp;VAR:RELITEM=&amp;VAR:CURRENCY=USD&amp;VAR:DB_TYPE=&amp;VAR:UNITS=M&amp;window=popup","&amp;width=535&amp;height=425&amp;START_MAXIMIZED=FALSE&amp;Y=120"}</definedName>
    <definedName name="_43__FDSAUDITLINK__" localSheetId="3" hidden="1">{"fdsup://directions/FAT Viewer?action=UPDATE&amp;creator=factSet&amp;DYN_ARGS=true&amp;DOC_NAME=FAT:RGQ_ENTRPR_VAL_EV_SOURCE_WINDOW.FAT&amp;VAR:ID1=PCG&amp;VAR:SDATE=20100312&amp;VAR:FDATE=20091231&amp;VAR:FREQ=DAILY&amp;VAR:RELITEM=&amp;VAR:CURRENCY=USD&amp;VAR:DB_TYPE=&amp;VAR:UNITS=M&amp;window=popup","&amp;width=535&amp;height=425&amp;START_MAXIMIZED=FALSE&amp;Y=120"}</definedName>
    <definedName name="_43__FDSAUDITLINK__" hidden="1">{"fdsup://directions/FAT Viewer?action=UPDATE&amp;creator=factSet&amp;DYN_ARGS=true&amp;DOC_NAME=FAT:RGQ_ENTRPR_VAL_EV_SOURCE_WINDOW.FAT&amp;VAR:ID1=PCG&amp;VAR:SDATE=20100312&amp;VAR:FDATE=20091231&amp;VAR:FREQ=DAILY&amp;VAR:RELITEM=&amp;VAR:CURRENCY=USD&amp;VAR:DB_TYPE=&amp;VAR:UNITS=M&amp;window=popup","&amp;width=535&amp;height=425&amp;START_MAXIMIZED=FALSE&amp;Y=120"}</definedName>
    <definedName name="_44__123Graph_BChart_58B" localSheetId="3" hidden="1">#REF!</definedName>
    <definedName name="_44__123Graph_BChart_58B" hidden="1">#REF!</definedName>
    <definedName name="_44__FDSAUDITLINK__" localSheetId="11" hidden="1">{"fdsup://directions/FAT Viewer?action=UPDATE&amp;creator=factSet&amp;DYN_ARGS=true&amp;DOC_NAME=FAT:RGQ_ENTRPR_VAL_EV_SOURCE_WINDOW.FAT&amp;VAR:ID1=OGE&amp;VAR:SDATE=20100312&amp;VAR:FDATE=20091231&amp;VAR:FREQ=DAILY&amp;VAR:RELITEM=&amp;VAR:CURRENCY=USD&amp;VAR:DB_TYPE=&amp;VAR:UNITS=M&amp;window=popup","&amp;width=535&amp;height=425&amp;START_MAXIMIZED=FALSE&amp;Y=120"}</definedName>
    <definedName name="_44__FDSAUDITLINK__" localSheetId="3" hidden="1">{"fdsup://directions/FAT Viewer?action=UPDATE&amp;creator=factSet&amp;DYN_ARGS=true&amp;DOC_NAME=FAT:RGQ_ENTRPR_VAL_EV_SOURCE_WINDOW.FAT&amp;VAR:ID1=OGE&amp;VAR:SDATE=20100312&amp;VAR:FDATE=20091231&amp;VAR:FREQ=DAILY&amp;VAR:RELITEM=&amp;VAR:CURRENCY=USD&amp;VAR:DB_TYPE=&amp;VAR:UNITS=M&amp;window=popup","&amp;width=535&amp;height=425&amp;START_MAXIMIZED=FALSE&amp;Y=120"}</definedName>
    <definedName name="_44__FDSAUDITLINK__" hidden="1">{"fdsup://directions/FAT Viewer?action=UPDATE&amp;creator=factSet&amp;DYN_ARGS=true&amp;DOC_NAME=FAT:RGQ_ENTRPR_VAL_EV_SOURCE_WINDOW.FAT&amp;VAR:ID1=OGE&amp;VAR:SDATE=20100312&amp;VAR:FDATE=20091231&amp;VAR:FREQ=DAILY&amp;VAR:RELITEM=&amp;VAR:CURRENCY=USD&amp;VAR:DB_TYPE=&amp;VAR:UNITS=M&amp;window=popup","&amp;width=535&amp;height=425&amp;START_MAXIMIZED=FALSE&amp;Y=120"}</definedName>
    <definedName name="_45__FDSAUDITLINK__" localSheetId="11" hidden="1">{"fdsup://directions/FAT Viewer?action=UPDATE&amp;creator=factSet&amp;DYN_ARGS=true&amp;DOC_NAME=FAT:RGQ_ENTRPR_VAL_EV_SOURCE_WINDOW.FAT&amp;VAR:ID1=NWE&amp;VAR:SDATE=20100312&amp;VAR:FDATE=20091231&amp;VAR:FREQ=DAILY&amp;VAR:RELITEM=&amp;VAR:CURRENCY=USD&amp;VAR:DB_TYPE=&amp;VAR:UNITS=M&amp;window=popup","&amp;width=535&amp;height=425&amp;START_MAXIMIZED=FALSE&amp;Y=120"}</definedName>
    <definedName name="_45__FDSAUDITLINK__" localSheetId="3" hidden="1">{"fdsup://directions/FAT Viewer?action=UPDATE&amp;creator=factSet&amp;DYN_ARGS=true&amp;DOC_NAME=FAT:RGQ_ENTRPR_VAL_EV_SOURCE_WINDOW.FAT&amp;VAR:ID1=NWE&amp;VAR:SDATE=20100312&amp;VAR:FDATE=20091231&amp;VAR:FREQ=DAILY&amp;VAR:RELITEM=&amp;VAR:CURRENCY=USD&amp;VAR:DB_TYPE=&amp;VAR:UNITS=M&amp;window=popup","&amp;width=535&amp;height=425&amp;START_MAXIMIZED=FALSE&amp;Y=120"}</definedName>
    <definedName name="_45__FDSAUDITLINK__" hidden="1">{"fdsup://directions/FAT Viewer?action=UPDATE&amp;creator=factSet&amp;DYN_ARGS=true&amp;DOC_NAME=FAT:RGQ_ENTRPR_VAL_EV_SOURCE_WINDOW.FAT&amp;VAR:ID1=NWE&amp;VAR:SDATE=20100312&amp;VAR:FDATE=20091231&amp;VAR:FREQ=DAILY&amp;VAR:RELITEM=&amp;VAR:CURRENCY=USD&amp;VAR:DB_TYPE=&amp;VAR:UNITS=M&amp;window=popup","&amp;width=535&amp;height=425&amp;START_MAXIMIZED=FALSE&amp;Y=120"}</definedName>
    <definedName name="_45_0SSCOMMAL" localSheetId="11">#REF!</definedName>
    <definedName name="_45_0SSCOMMAL" localSheetId="3">#REF!</definedName>
    <definedName name="_45_0SSCOMMAL">#REF!</definedName>
    <definedName name="_457__123Graph_BChart_58B" localSheetId="3" hidden="1">#REF!</definedName>
    <definedName name="_457__123Graph_BChart_58B" hidden="1">#REF!</definedName>
    <definedName name="_46__FDSAUDITLINK__" localSheetId="11" hidden="1">{"fdsup://directions/FAT Viewer?action=UPDATE&amp;creator=factSet&amp;DYN_ARGS=true&amp;DOC_NAME=FAT:RGQ_ENTRPR_VAL_EV_SOURCE_WINDOW.FAT&amp;VAR:ID1=GAS&amp;VAR:SDATE=20100312&amp;VAR:FDATE=20091231&amp;VAR:FREQ=DAILY&amp;VAR:RELITEM=&amp;VAR:CURRENCY=USD&amp;VAR:DB_TYPE=&amp;VAR:UNITS=M&amp;window=popup","&amp;width=535&amp;height=425&amp;START_MAXIMIZED=FALSE&amp;Y=120"}</definedName>
    <definedName name="_46__FDSAUDITLINK__" localSheetId="3" hidden="1">{"fdsup://directions/FAT Viewer?action=UPDATE&amp;creator=factSet&amp;DYN_ARGS=true&amp;DOC_NAME=FAT:RGQ_ENTRPR_VAL_EV_SOURCE_WINDOW.FAT&amp;VAR:ID1=GAS&amp;VAR:SDATE=20100312&amp;VAR:FDATE=20091231&amp;VAR:FREQ=DAILY&amp;VAR:RELITEM=&amp;VAR:CURRENCY=USD&amp;VAR:DB_TYPE=&amp;VAR:UNITS=M&amp;window=popup","&amp;width=535&amp;height=425&amp;START_MAXIMIZED=FALSE&amp;Y=120"}</definedName>
    <definedName name="_46__FDSAUDITLINK__" hidden="1">{"fdsup://directions/FAT Viewer?action=UPDATE&amp;creator=factSet&amp;DYN_ARGS=true&amp;DOC_NAME=FAT:RGQ_ENTRPR_VAL_EV_SOURCE_WINDOW.FAT&amp;VAR:ID1=GAS&amp;VAR:SDATE=20100312&amp;VAR:FDATE=20091231&amp;VAR:FREQ=DAILY&amp;VAR:RELITEM=&amp;VAR:CURRENCY=USD&amp;VAR:DB_TYPE=&amp;VAR:UNITS=M&amp;window=popup","&amp;width=535&amp;height=425&amp;START_MAXIMIZED=FALSE&amp;Y=120"}</definedName>
    <definedName name="_46_0SSCOMMAL" localSheetId="11">#REF!</definedName>
    <definedName name="_46_0SSCOMMAL" localSheetId="3">#REF!</definedName>
    <definedName name="_46_0SSCOMMAL">#REF!</definedName>
    <definedName name="_47__FDSAUDITLINK__" localSheetId="11" hidden="1">{"fdsup://directions/FAT Viewer?action=UPDATE&amp;creator=factSet&amp;DYN_ARGS=true&amp;DOC_NAME=FAT:RGQ_ENTRPR_VAL_EV_SOURCE_WINDOW.FAT&amp;VAR:ID1=IBE-ES&amp;VAR:SDATE=20100312&amp;VAR:FDATE=20091231&amp;VAR:FREQ=DAILY&amp;VAR:RELITEM=&amp;VAR:CURRENCY=USD&amp;VAR:DB_TYPE=&amp;VAR:UNITS=M&amp;window=po","pup&amp;width=535&amp;height=425&amp;START_MAXIMIZED=FALSE&amp;Y=120"}</definedName>
    <definedName name="_47__FDSAUDITLINK__" localSheetId="3" hidden="1">{"fdsup://directions/FAT Viewer?action=UPDATE&amp;creator=factSet&amp;DYN_ARGS=true&amp;DOC_NAME=FAT:RGQ_ENTRPR_VAL_EV_SOURCE_WINDOW.FAT&amp;VAR:ID1=IBE-ES&amp;VAR:SDATE=20100312&amp;VAR:FDATE=20091231&amp;VAR:FREQ=DAILY&amp;VAR:RELITEM=&amp;VAR:CURRENCY=USD&amp;VAR:DB_TYPE=&amp;VAR:UNITS=M&amp;window=po","pup&amp;width=535&amp;height=425&amp;START_MAXIMIZED=FALSE&amp;Y=120"}</definedName>
    <definedName name="_47__FDSAUDITLINK__" hidden="1">{"fdsup://directions/FAT Viewer?action=UPDATE&amp;creator=factSet&amp;DYN_ARGS=true&amp;DOC_NAME=FAT:RGQ_ENTRPR_VAL_EV_SOURCE_WINDOW.FAT&amp;VAR:ID1=IBE-ES&amp;VAR:SDATE=20100312&amp;VAR:FDATE=20091231&amp;VAR:FREQ=DAILY&amp;VAR:RELITEM=&amp;VAR:CURRENCY=USD&amp;VAR:DB_TYPE=&amp;VAR:UNITS=M&amp;window=po","pup&amp;width=535&amp;height=425&amp;START_MAXIMIZED=FALSE&amp;Y=120"}</definedName>
    <definedName name="_47_48DIARIZED" localSheetId="11">#REF!</definedName>
    <definedName name="_47_48DIARIZED">#REF!</definedName>
    <definedName name="_48__FDSAUDITLINK__" localSheetId="11"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48__FDSAUDITLINK__" localSheetId="3"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48__FDSAUDITLINK__"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48_48DIARIZED" localSheetId="11">#REF!</definedName>
    <definedName name="_48_48DIARIZED">#REF!</definedName>
    <definedName name="_48_48RDIARIZED" localSheetId="11">#REF!</definedName>
    <definedName name="_48_48RDIARIZED">#REF!</definedName>
    <definedName name="_483__123Graph_CCHART_1" localSheetId="3" hidden="1">#REF!</definedName>
    <definedName name="_483__123Graph_CCHART_1" hidden="1">#REF!</definedName>
    <definedName name="_48DIARIZED" localSheetId="11">#REF!</definedName>
    <definedName name="_48DIARIZED" localSheetId="3">#REF!</definedName>
    <definedName name="_48DIARIZED">#REF!</definedName>
    <definedName name="_48RDIARIZED" localSheetId="11">#REF!</definedName>
    <definedName name="_48RDIARIZED">#REF!</definedName>
    <definedName name="_48RERUN" localSheetId="11">#REF!</definedName>
    <definedName name="_48RERUN">#REF!</definedName>
    <definedName name="_49__FDSAUDITLINK__" localSheetId="11"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49__FDSAUDITLINK__" localSheetId="3"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49__FDSAUDITLINK__"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49_90DIARIZED" localSheetId="11">#REF!</definedName>
    <definedName name="_49_90DIARIZED">#REF!</definedName>
    <definedName name="_5___123Graph_XChart_1A" localSheetId="3" hidden="1">#REF!</definedName>
    <definedName name="_5___123Graph_XChart_1A" hidden="1">#REF!</definedName>
    <definedName name="_5__123Graph_ACHART_1" localSheetId="3" hidden="1">#REF!</definedName>
    <definedName name="_5__123Graph_ACHART_1" hidden="1">#REF!</definedName>
    <definedName name="_5__123Graph_AMAG_PCE" localSheetId="3" hidden="1">#REF!</definedName>
    <definedName name="_5__123Graph_AMAG_PCE" hidden="1">#REF!</definedName>
    <definedName name="_5__123Graph_BCHART_1" localSheetId="3" hidden="1">#REF!</definedName>
    <definedName name="_5__123Graph_BCHART_1" hidden="1">#REF!</definedName>
    <definedName name="_5__123Graph_BChart_58B" localSheetId="3" hidden="1">#REF!</definedName>
    <definedName name="_5__123Graph_BChart_58B" hidden="1">#REF!</definedName>
    <definedName name="_5__123Graph_BOP75_25PRICE" localSheetId="3" hidden="1">#REF!</definedName>
    <definedName name="_5__123Graph_BOP75_25PRICE" hidden="1">#REF!</definedName>
    <definedName name="_5__123Graph_CCHART_1" localSheetId="3" hidden="1">#REF!</definedName>
    <definedName name="_5__123Graph_CCHART_1" hidden="1">#REF!</definedName>
    <definedName name="_5__123Graph_XChart_1A" localSheetId="3" hidden="1">#REF!</definedName>
    <definedName name="_5__123Graph_XChart_1A" hidden="1">#REF!</definedName>
    <definedName name="_5__FDSAUDITLINK__" localSheetId="11"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5__FDSAUDITLINK__" localSheetId="3"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5__FDSAUDITLINK__"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5_48DIARIZED" localSheetId="11">#REF!</definedName>
    <definedName name="_5_48DIARIZED">#REF!</definedName>
    <definedName name="_5_90DIARIZED" localSheetId="11">#REF!</definedName>
    <definedName name="_5_90DIARIZED">#REF!</definedName>
    <definedName name="_5_90RDIARIZED" localSheetId="11">#REF!</definedName>
    <definedName name="_5_90RDIARIZED">#REF!</definedName>
    <definedName name="_50__123Graph_XChart_1A" localSheetId="3" hidden="1">#REF!</definedName>
    <definedName name="_50__123Graph_XChart_1A" hidden="1">#REF!</definedName>
    <definedName name="_50__FDSAUDITLINK__" localSheetId="11" hidden="1">{"fdsup://directions/FAT Viewer?action=UPDATE&amp;creator=factSet&amp;DYN_ARGS=true&amp;DOC_NAME=FAT:RGQ_ENTRPR_VAL_EV_SOURCE_WINDOW.FAT&amp;VAR:ID1=DTE&amp;VAR:SDATE=20100312&amp;VAR:FDATE=20091231&amp;VAR:FREQ=DAILY&amp;VAR:RELITEM=&amp;VAR:CURRENCY=USD&amp;VAR:DB_TYPE=&amp;VAR:UNITS=M&amp;window=popup","&amp;width=535&amp;height=425&amp;START_MAXIMIZED=FALSE&amp;Y=120"}</definedName>
    <definedName name="_50__FDSAUDITLINK__" localSheetId="3" hidden="1">{"fdsup://directions/FAT Viewer?action=UPDATE&amp;creator=factSet&amp;DYN_ARGS=true&amp;DOC_NAME=FAT:RGQ_ENTRPR_VAL_EV_SOURCE_WINDOW.FAT&amp;VAR:ID1=DTE&amp;VAR:SDATE=20100312&amp;VAR:FDATE=20091231&amp;VAR:FREQ=DAILY&amp;VAR:RELITEM=&amp;VAR:CURRENCY=USD&amp;VAR:DB_TYPE=&amp;VAR:UNITS=M&amp;window=popup","&amp;width=535&amp;height=425&amp;START_MAXIMIZED=FALSE&amp;Y=120"}</definedName>
    <definedName name="_50__FDSAUDITLINK__" hidden="1">{"fdsup://directions/FAT Viewer?action=UPDATE&amp;creator=factSet&amp;DYN_ARGS=true&amp;DOC_NAME=FAT:RGQ_ENTRPR_VAL_EV_SOURCE_WINDOW.FAT&amp;VAR:ID1=DTE&amp;VAR:SDATE=20100312&amp;VAR:FDATE=20091231&amp;VAR:FREQ=DAILY&amp;VAR:RELITEM=&amp;VAR:CURRENCY=USD&amp;VAR:DB_TYPE=&amp;VAR:UNITS=M&amp;window=popup","&amp;width=535&amp;height=425&amp;START_MAXIMIZED=FALSE&amp;Y=120"}</definedName>
    <definedName name="_50_48RDIARIZED" localSheetId="11">#REF!</definedName>
    <definedName name="_50_48RDIARIZED">#REF!</definedName>
    <definedName name="_50_90RDIARIZED" localSheetId="11">#REF!</definedName>
    <definedName name="_50_90RDIARIZED">#REF!</definedName>
    <definedName name="_51__123Graph_XChart_58B" localSheetId="3" hidden="1">#REF!</definedName>
    <definedName name="_51__123Graph_XChart_58B" hidden="1">#REF!</definedName>
    <definedName name="_51__FDSAUDITLINK__" localSheetId="11"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51__FDSAUDITLINK__" localSheetId="3"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51__FDSAUDITLINK__"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51_48RERUN" localSheetId="11">#REF!</definedName>
    <definedName name="_51_48RERUN">#REF!</definedName>
    <definedName name="_52__FDSAUDITLINK__" localSheetId="11" hidden="1">{"fdsup://directions/FAT Viewer?action=UPDATE&amp;creator=factSet&amp;DYN_ARGS=true&amp;DOC_NAME=FAT:RGQ_ENTRPR_VAL_EV_SOURCE_WINDOW.FAT&amp;VAR:ID1=CNP&amp;VAR:SDATE=20100312&amp;VAR:FDATE=20091231&amp;VAR:FREQ=DAILY&amp;VAR:RELITEM=&amp;VAR:CURRENCY=USD&amp;VAR:DB_TYPE=&amp;VAR:UNITS=M&amp;window=popup","&amp;width=535&amp;height=425&amp;START_MAXIMIZED=FALSE&amp;Y=120"}</definedName>
    <definedName name="_52__FDSAUDITLINK__" localSheetId="3" hidden="1">{"fdsup://directions/FAT Viewer?action=UPDATE&amp;creator=factSet&amp;DYN_ARGS=true&amp;DOC_NAME=FAT:RGQ_ENTRPR_VAL_EV_SOURCE_WINDOW.FAT&amp;VAR:ID1=CNP&amp;VAR:SDATE=20100312&amp;VAR:FDATE=20091231&amp;VAR:FREQ=DAILY&amp;VAR:RELITEM=&amp;VAR:CURRENCY=USD&amp;VAR:DB_TYPE=&amp;VAR:UNITS=M&amp;window=popup","&amp;width=535&amp;height=425&amp;START_MAXIMIZED=FALSE&amp;Y=120"}</definedName>
    <definedName name="_52__FDSAUDITLINK__" hidden="1">{"fdsup://directions/FAT Viewer?action=UPDATE&amp;creator=factSet&amp;DYN_ARGS=true&amp;DOC_NAME=FAT:RGQ_ENTRPR_VAL_EV_SOURCE_WINDOW.FAT&amp;VAR:ID1=CNP&amp;VAR:SDATE=20100312&amp;VAR:FDATE=20091231&amp;VAR:FREQ=DAILY&amp;VAR:RELITEM=&amp;VAR:CURRENCY=USD&amp;VAR:DB_TYPE=&amp;VAR:UNITS=M&amp;window=popup","&amp;width=535&amp;height=425&amp;START_MAXIMIZED=FALSE&amp;Y=120"}</definedName>
    <definedName name="_52_90DIARIZED" localSheetId="11">#REF!</definedName>
    <definedName name="_52_90DIARIZED">#REF!</definedName>
    <definedName name="_52NEE_OPGA" localSheetId="3">#REF!</definedName>
    <definedName name="_52NEE_OPGA">#REF!</definedName>
    <definedName name="_53__FDSAUDITLINK__" localSheetId="11" hidden="1">{"fdsup://directions/FAT Viewer?action=UPDATE&amp;creator=factSet&amp;DYN_ARGS=true&amp;DOC_NAME=FAT:RGQ_ENTRPR_VAL_EV_SOURCE_WINDOW.FAT&amp;VAR:ID1=ATO&amp;VAR:SDATE=20100312&amp;VAR:FDATE=20091231&amp;VAR:FREQ=DAILY&amp;VAR:RELITEM=&amp;VAR:CURRENCY=USD&amp;VAR:DB_TYPE=&amp;VAR:UNITS=M&amp;window=popup","&amp;width=535&amp;height=425&amp;START_MAXIMIZED=FALSE&amp;Y=120"}</definedName>
    <definedName name="_53__FDSAUDITLINK__" localSheetId="3" hidden="1">{"fdsup://directions/FAT Viewer?action=UPDATE&amp;creator=factSet&amp;DYN_ARGS=true&amp;DOC_NAME=FAT:RGQ_ENTRPR_VAL_EV_SOURCE_WINDOW.FAT&amp;VAR:ID1=ATO&amp;VAR:SDATE=20100312&amp;VAR:FDATE=20091231&amp;VAR:FREQ=DAILY&amp;VAR:RELITEM=&amp;VAR:CURRENCY=USD&amp;VAR:DB_TYPE=&amp;VAR:UNITS=M&amp;window=popup","&amp;width=535&amp;height=425&amp;START_MAXIMIZED=FALSE&amp;Y=120"}</definedName>
    <definedName name="_53__FDSAUDITLINK__" hidden="1">{"fdsup://directions/FAT Viewer?action=UPDATE&amp;creator=factSet&amp;DYN_ARGS=true&amp;DOC_NAME=FAT:RGQ_ENTRPR_VAL_EV_SOURCE_WINDOW.FAT&amp;VAR:ID1=ATO&amp;VAR:SDATE=20100312&amp;VAR:FDATE=20091231&amp;VAR:FREQ=DAILY&amp;VAR:RELITEM=&amp;VAR:CURRENCY=USD&amp;VAR:DB_TYPE=&amp;VAR:UNITS=M&amp;window=popup","&amp;width=535&amp;height=425&amp;START_MAXIMIZED=FALSE&amp;Y=120"}</definedName>
    <definedName name="_54__FDSAUDITLINK__" localSheetId="11" hidden="1">{"fdsup://directions/FAT Viewer?action=UPDATE&amp;creator=factSet&amp;DYN_ARGS=true&amp;DOC_NAME=FAT:RGQ_ENTRPR_VAL_EV_SOURCE_WINDOW.FAT&amp;VAR:ID1=LNT&amp;VAR:SDATE=20100312&amp;VAR:FDATE=20091231&amp;VAR:FREQ=DAILY&amp;VAR:RELITEM=&amp;VAR:CURRENCY=USD&amp;VAR:DB_TYPE=&amp;VAR:UNITS=M&amp;window=popup","&amp;width=535&amp;height=425&amp;START_MAXIMIZED=FALSE&amp;Y=120"}</definedName>
    <definedName name="_54__FDSAUDITLINK__" localSheetId="3" hidden="1">{"fdsup://directions/FAT Viewer?action=UPDATE&amp;creator=factSet&amp;DYN_ARGS=true&amp;DOC_NAME=FAT:RGQ_ENTRPR_VAL_EV_SOURCE_WINDOW.FAT&amp;VAR:ID1=LNT&amp;VAR:SDATE=20100312&amp;VAR:FDATE=20091231&amp;VAR:FREQ=DAILY&amp;VAR:RELITEM=&amp;VAR:CURRENCY=USD&amp;VAR:DB_TYPE=&amp;VAR:UNITS=M&amp;window=popup","&amp;width=535&amp;height=425&amp;START_MAXIMIZED=FALSE&amp;Y=120"}</definedName>
    <definedName name="_54__FDSAUDITLINK__" hidden="1">{"fdsup://directions/FAT Viewer?action=UPDATE&amp;creator=factSet&amp;DYN_ARGS=true&amp;DOC_NAME=FAT:RGQ_ENTRPR_VAL_EV_SOURCE_WINDOW.FAT&amp;VAR:ID1=LNT&amp;VAR:SDATE=20100312&amp;VAR:FDATE=20091231&amp;VAR:FREQ=DAILY&amp;VAR:RELITEM=&amp;VAR:CURRENCY=USD&amp;VAR:DB_TYPE=&amp;VAR:UNITS=M&amp;window=popup","&amp;width=535&amp;height=425&amp;START_MAXIMIZED=FALSE&amp;Y=120"}</definedName>
    <definedName name="_54_90RDIARIZED" localSheetId="11">#REF!</definedName>
    <definedName name="_54_90RDIARIZED">#REF!</definedName>
    <definedName name="_54NEL" localSheetId="3">#REF!</definedName>
    <definedName name="_54NEL">#REF!</definedName>
    <definedName name="_55__FDSAUDITLINK__" localSheetId="11" hidden="1">{"fdsup://directions/FAT Viewer?action=UPDATE&amp;creator=factSet&amp;DYN_ARGS=true&amp;DOC_NAME=FAT:RGQ_ENTRPR_VAL_EV_SOURCE_WINDOW.FAT&amp;VAR:ID1=WEC&amp;VAR:SDATE=20100312&amp;VAR:FDATE=20091231&amp;VAR:FREQ=DAILY&amp;VAR:RELITEM=&amp;VAR:CURRENCY=USD&amp;VAR:DB_TYPE=&amp;VAR:UNITS=M&amp;window=popup","&amp;width=535&amp;height=425&amp;START_MAXIMIZED=FALSE&amp;Y=120"}</definedName>
    <definedName name="_55__FDSAUDITLINK__" localSheetId="3" hidden="1">{"fdsup://directions/FAT Viewer?action=UPDATE&amp;creator=factSet&amp;DYN_ARGS=true&amp;DOC_NAME=FAT:RGQ_ENTRPR_VAL_EV_SOURCE_WINDOW.FAT&amp;VAR:ID1=WEC&amp;VAR:SDATE=20100312&amp;VAR:FDATE=20091231&amp;VAR:FREQ=DAILY&amp;VAR:RELITEM=&amp;VAR:CURRENCY=USD&amp;VAR:DB_TYPE=&amp;VAR:UNITS=M&amp;window=popup","&amp;width=535&amp;height=425&amp;START_MAXIMIZED=FALSE&amp;Y=120"}</definedName>
    <definedName name="_55__FDSAUDITLINK__" hidden="1">{"fdsup://directions/FAT Viewer?action=UPDATE&amp;creator=factSet&amp;DYN_ARGS=true&amp;DOC_NAME=FAT:RGQ_ENTRPR_VAL_EV_SOURCE_WINDOW.FAT&amp;VAR:ID1=WEC&amp;VAR:SDATE=20100312&amp;VAR:FDATE=20091231&amp;VAR:FREQ=DAILY&amp;VAR:RELITEM=&amp;VAR:CURRENCY=USD&amp;VAR:DB_TYPE=&amp;VAR:UNITS=M&amp;window=popup","&amp;width=535&amp;height=425&amp;START_MAXIMIZED=FALSE&amp;Y=120"}</definedName>
    <definedName name="_55_90RERUN" localSheetId="11">#REF!</definedName>
    <definedName name="_55_90RERUN">#REF!</definedName>
    <definedName name="_56__FDSAUDITLINK__" localSheetId="11" hidden="1">{"fdsup://directions/FAT Viewer?action=UPDATE&amp;creator=factSet&amp;DYN_ARGS=true&amp;DOC_NAME=FAT:RGQ_ENTRPR_VAL_EV_SOURCE_WINDOW.FAT&amp;VAR:ID1=UNS&amp;VAR:SDATE=20100312&amp;VAR:FDATE=20091231&amp;VAR:FREQ=DAILY&amp;VAR:RELITEM=&amp;VAR:CURRENCY=USD&amp;VAR:DB_TYPE=&amp;VAR:UNITS=M&amp;window=popup","&amp;width=535&amp;height=425&amp;START_MAXIMIZED=FALSE&amp;Y=120"}</definedName>
    <definedName name="_56__FDSAUDITLINK__" localSheetId="3" hidden="1">{"fdsup://directions/FAT Viewer?action=UPDATE&amp;creator=factSet&amp;DYN_ARGS=true&amp;DOC_NAME=FAT:RGQ_ENTRPR_VAL_EV_SOURCE_WINDOW.FAT&amp;VAR:ID1=UNS&amp;VAR:SDATE=20100312&amp;VAR:FDATE=20091231&amp;VAR:FREQ=DAILY&amp;VAR:RELITEM=&amp;VAR:CURRENCY=USD&amp;VAR:DB_TYPE=&amp;VAR:UNITS=M&amp;window=popup","&amp;width=535&amp;height=425&amp;START_MAXIMIZED=FALSE&amp;Y=120"}</definedName>
    <definedName name="_56__FDSAUDITLINK__" hidden="1">{"fdsup://directions/FAT Viewer?action=UPDATE&amp;creator=factSet&amp;DYN_ARGS=true&amp;DOC_NAME=FAT:RGQ_ENTRPR_VAL_EV_SOURCE_WINDOW.FAT&amp;VAR:ID1=UNS&amp;VAR:SDATE=20100312&amp;VAR:FDATE=20091231&amp;VAR:FREQ=DAILY&amp;VAR:RELITEM=&amp;VAR:CURRENCY=USD&amp;VAR:DB_TYPE=&amp;VAR:UNITS=M&amp;window=popup","&amp;width=535&amp;height=425&amp;START_MAXIMIZED=FALSE&amp;Y=120"}</definedName>
    <definedName name="_56ACCT_SUMM" localSheetId="11">#REF!</definedName>
    <definedName name="_56ACCT_SUMM">#REF!</definedName>
    <definedName name="_56SSCOMMAL" localSheetId="11">#REF!</definedName>
    <definedName name="_56SSCOMMAL" localSheetId="3">#REF!</definedName>
    <definedName name="_56SSCOMMAL">#REF!</definedName>
    <definedName name="_57__FDSAUDITLINK__" localSheetId="11" hidden="1">{"fdsup://directions/FAT Viewer?action=UPDATE&amp;creator=factSet&amp;DYN_ARGS=true&amp;DOC_NAME=FAT:RGQ_ENTRPR_VAL_EV_SOURCE_WINDOW.FAT&amp;VAR:ID1=SUG&amp;VAR:SDATE=20100312&amp;VAR:FDATE=20091231&amp;VAR:FREQ=DAILY&amp;VAR:RELITEM=&amp;VAR:CURRENCY=USD&amp;VAR:DB_TYPE=&amp;VAR:UNITS=M&amp;window=popup","&amp;width=535&amp;height=425&amp;START_MAXIMIZED=FALSE&amp;Y=120"}</definedName>
    <definedName name="_57__FDSAUDITLINK__" localSheetId="3" hidden="1">{"fdsup://directions/FAT Viewer?action=UPDATE&amp;creator=factSet&amp;DYN_ARGS=true&amp;DOC_NAME=FAT:RGQ_ENTRPR_VAL_EV_SOURCE_WINDOW.FAT&amp;VAR:ID1=SUG&amp;VAR:SDATE=20100312&amp;VAR:FDATE=20091231&amp;VAR:FREQ=DAILY&amp;VAR:RELITEM=&amp;VAR:CURRENCY=USD&amp;VAR:DB_TYPE=&amp;VAR:UNITS=M&amp;window=popup","&amp;width=535&amp;height=425&amp;START_MAXIMIZED=FALSE&amp;Y=120"}</definedName>
    <definedName name="_57__FDSAUDITLINK__" hidden="1">{"fdsup://directions/FAT Viewer?action=UPDATE&amp;creator=factSet&amp;DYN_ARGS=true&amp;DOC_NAME=FAT:RGQ_ENTRPR_VAL_EV_SOURCE_WINDOW.FAT&amp;VAR:ID1=SUG&amp;VAR:SDATE=20100312&amp;VAR:FDATE=20091231&amp;VAR:FREQ=DAILY&amp;VAR:RELITEM=&amp;VAR:CURRENCY=USD&amp;VAR:DB_TYPE=&amp;VAR:UNITS=M&amp;window=popup","&amp;width=535&amp;height=425&amp;START_MAXIMIZED=FALSE&amp;Y=120"}</definedName>
    <definedName name="_58__FDSAUDITLINK__" localSheetId="11"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58__FDSAUDITLINK__" localSheetId="3"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58__FDSAUDITLINK__"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58NEE_OPGA" localSheetId="11">#REF!</definedName>
    <definedName name="_58NEE_OPGA" localSheetId="3">#REF!</definedName>
    <definedName name="_58NEE_OPGA">#REF!</definedName>
    <definedName name="_59__FDSAUDITLINK__" localSheetId="11" hidden="1">{"fdsup://directions/FAT Viewer?action=UPDATE&amp;creator=factSet&amp;DYN_ARGS=true&amp;DOC_NAME=FAT:RGQ_ENTRPR_VAL_EV_SOURCE_WINDOW.FAT&amp;VAR:ID1=CMS&amp;VAR:SDATE=20100312&amp;VAR:FDATE=20091231&amp;VAR:FREQ=DAILY&amp;VAR:RELITEM=&amp;VAR:CURRENCY=USD&amp;VAR:DB_TYPE=&amp;VAR:UNITS=M&amp;window=popup","&amp;width=535&amp;height=425&amp;START_MAXIMIZED=FALSE&amp;Y=120"}</definedName>
    <definedName name="_59__FDSAUDITLINK__" localSheetId="3" hidden="1">{"fdsup://directions/FAT Viewer?action=UPDATE&amp;creator=factSet&amp;DYN_ARGS=true&amp;DOC_NAME=FAT:RGQ_ENTRPR_VAL_EV_SOURCE_WINDOW.FAT&amp;VAR:ID1=CMS&amp;VAR:SDATE=20100312&amp;VAR:FDATE=20091231&amp;VAR:FREQ=DAILY&amp;VAR:RELITEM=&amp;VAR:CURRENCY=USD&amp;VAR:DB_TYPE=&amp;VAR:UNITS=M&amp;window=popup","&amp;width=535&amp;height=425&amp;START_MAXIMIZED=FALSE&amp;Y=120"}</definedName>
    <definedName name="_59__FDSAUDITLINK__" hidden="1">{"fdsup://directions/FAT Viewer?action=UPDATE&amp;creator=factSet&amp;DYN_ARGS=true&amp;DOC_NAME=FAT:RGQ_ENTRPR_VAL_EV_SOURCE_WINDOW.FAT&amp;VAR:ID1=CMS&amp;VAR:SDATE=20100312&amp;VAR:FDATE=20091231&amp;VAR:FREQ=DAILY&amp;VAR:RELITEM=&amp;VAR:CURRENCY=USD&amp;VAR:DB_TYPE=&amp;VAR:UNITS=M&amp;window=popup","&amp;width=535&amp;height=425&amp;START_MAXIMIZED=FALSE&amp;Y=120"}</definedName>
    <definedName name="_6___123Graph_XChart_58B" localSheetId="3" hidden="1">#REF!</definedName>
    <definedName name="_6___123Graph_XChart_58B" hidden="1">#REF!</definedName>
    <definedName name="_6__123Graph_ANRET_PCE" localSheetId="3" hidden="1">#REF!</definedName>
    <definedName name="_6__123Graph_ANRET_PCE" hidden="1">#REF!</definedName>
    <definedName name="_6__123Graph_BCHART_1" localSheetId="3" hidden="1">#REF!</definedName>
    <definedName name="_6__123Graph_BCHART_1" hidden="1">#REF!</definedName>
    <definedName name="_6__123Graph_BOP75_25RETURN" localSheetId="3" hidden="1">#REF!</definedName>
    <definedName name="_6__123Graph_BOP75_25RETURN" hidden="1">#REF!</definedName>
    <definedName name="_6__123Graph_CCHART_1" localSheetId="3" hidden="1">#REF!</definedName>
    <definedName name="_6__123Graph_CCHART_1" hidden="1">#REF!</definedName>
    <definedName name="_6__123Graph_DCHART_1" localSheetId="3" hidden="1">#REF!</definedName>
    <definedName name="_6__123Graph_DCHART_1" hidden="1">#REF!</definedName>
    <definedName name="_6__123Graph_XChart_1A" localSheetId="3" hidden="1">#REF!</definedName>
    <definedName name="_6__123Graph_XChart_1A" hidden="1">#REF!</definedName>
    <definedName name="_6__123Graph_XChart_58B" localSheetId="3" hidden="1">#REF!</definedName>
    <definedName name="_6__123Graph_XChart_58B" hidden="1">#REF!</definedName>
    <definedName name="_6__FDSAUDITLINK__" localSheetId="11"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6__FDSAUDITLINK__" localSheetId="3"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6__FDSAUDITLINK__"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6_0NEL" localSheetId="11">#REF!</definedName>
    <definedName name="_6_0NEL" localSheetId="3">#REF!</definedName>
    <definedName name="_6_0NEL">#REF!</definedName>
    <definedName name="_6_0SSCOMMAL" localSheetId="11">#REF!</definedName>
    <definedName name="_6_0SSCOMMAL" localSheetId="3">#REF!</definedName>
    <definedName name="_6_0SSCOMMAL">#REF!</definedName>
    <definedName name="_6_48RDIARIZED" localSheetId="11">#REF!</definedName>
    <definedName name="_6_48RDIARIZED" localSheetId="3">#REF!</definedName>
    <definedName name="_6_48RDIARIZED">#REF!</definedName>
    <definedName name="_60__FDSAUDITLINK__" localSheetId="11" hidden="1">{"fdsup://directions/FAT Viewer?action=UPDATE&amp;creator=factSet&amp;DYN_ARGS=true&amp;DOC_NAME=FAT:RGQ_ENTRPR_VAL_EV_SOURCE_WINDOW.FAT&amp;VAR:ID1=PNM&amp;VAR:SDATE=20100312&amp;VAR:FDATE=20091231&amp;VAR:FREQ=DAILY&amp;VAR:RELITEM=&amp;VAR:CURRENCY=USD&amp;VAR:DB_TYPE=&amp;VAR:UNITS=M&amp;window=popup","&amp;width=535&amp;height=425&amp;START_MAXIMIZED=FALSE&amp;Y=120"}</definedName>
    <definedName name="_60__FDSAUDITLINK__" localSheetId="3" hidden="1">{"fdsup://directions/FAT Viewer?action=UPDATE&amp;creator=factSet&amp;DYN_ARGS=true&amp;DOC_NAME=FAT:RGQ_ENTRPR_VAL_EV_SOURCE_WINDOW.FAT&amp;VAR:ID1=PNM&amp;VAR:SDATE=20100312&amp;VAR:FDATE=20091231&amp;VAR:FREQ=DAILY&amp;VAR:RELITEM=&amp;VAR:CURRENCY=USD&amp;VAR:DB_TYPE=&amp;VAR:UNITS=M&amp;window=popup","&amp;width=535&amp;height=425&amp;START_MAXIMIZED=FALSE&amp;Y=120"}</definedName>
    <definedName name="_60__FDSAUDITLINK__" hidden="1">{"fdsup://directions/FAT Viewer?action=UPDATE&amp;creator=factSet&amp;DYN_ARGS=true&amp;DOC_NAME=FAT:RGQ_ENTRPR_VAL_EV_SOURCE_WINDOW.FAT&amp;VAR:ID1=PNM&amp;VAR:SDATE=20100312&amp;VAR:FDATE=20091231&amp;VAR:FREQ=DAILY&amp;VAR:RELITEM=&amp;VAR:CURRENCY=USD&amp;VAR:DB_TYPE=&amp;VAR:UNITS=M&amp;window=popup","&amp;width=535&amp;height=425&amp;START_MAXIMIZED=FALSE&amp;Y=120"}</definedName>
    <definedName name="_60NEL" localSheetId="11">#REF!</definedName>
    <definedName name="_60NEL" localSheetId="3">#REF!</definedName>
    <definedName name="_60NEL">#REF!</definedName>
    <definedName name="_61__FDSAUDITLINK__" localSheetId="11" hidden="1">{"fdsup://directions/FAT Viewer?action=UPDATE&amp;creator=factSet&amp;DYN_ARGS=true&amp;DOC_NAME=FAT:RGQ_ENTRPR_VAL_EV_SOURCE_WINDOW.FAT&amp;VAR:ID1=POM&amp;VAR:SDATE=20100312&amp;VAR:FDATE=20091231&amp;VAR:FREQ=DAILY&amp;VAR:RELITEM=&amp;VAR:CURRENCY=USD&amp;VAR:DB_TYPE=&amp;VAR:UNITS=M&amp;window=popup","&amp;width=535&amp;height=425&amp;START_MAXIMIZED=FALSE&amp;Y=120"}</definedName>
    <definedName name="_61__FDSAUDITLINK__" localSheetId="3" hidden="1">{"fdsup://directions/FAT Viewer?action=UPDATE&amp;creator=factSet&amp;DYN_ARGS=true&amp;DOC_NAME=FAT:RGQ_ENTRPR_VAL_EV_SOURCE_WINDOW.FAT&amp;VAR:ID1=POM&amp;VAR:SDATE=20100312&amp;VAR:FDATE=20091231&amp;VAR:FREQ=DAILY&amp;VAR:RELITEM=&amp;VAR:CURRENCY=USD&amp;VAR:DB_TYPE=&amp;VAR:UNITS=M&amp;window=popup","&amp;width=535&amp;height=425&amp;START_MAXIMIZED=FALSE&amp;Y=120"}</definedName>
    <definedName name="_61__FDSAUDITLINK__" hidden="1">{"fdsup://directions/FAT Viewer?action=UPDATE&amp;creator=factSet&amp;DYN_ARGS=true&amp;DOC_NAME=FAT:RGQ_ENTRPR_VAL_EV_SOURCE_WINDOW.FAT&amp;VAR:ID1=POM&amp;VAR:SDATE=20100312&amp;VAR:FDATE=20091231&amp;VAR:FREQ=DAILY&amp;VAR:RELITEM=&amp;VAR:CURRENCY=USD&amp;VAR:DB_TYPE=&amp;VAR:UNITS=M&amp;window=popup","&amp;width=535&amp;height=425&amp;START_MAXIMIZED=FALSE&amp;Y=120"}</definedName>
    <definedName name="_62__FDSAUDITLINK__" localSheetId="11"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62__FDSAUDITLINK__" localSheetId="3"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62__FDSAUDITLINK__"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62SSCOMMAL" localSheetId="11">#REF!</definedName>
    <definedName name="_62SSCOMMAL" localSheetId="3">#REF!</definedName>
    <definedName name="_62SSCOMMAL">#REF!</definedName>
    <definedName name="_63__FDSAUDITLINK__" localSheetId="11" hidden="1">{"fdsup://directions/FAT Viewer?action=UPDATE&amp;creator=factSet&amp;DYN_ARGS=true&amp;DOC_NAME=FAT:RGQ_ENTRPR_VAL_EV_SOURCE_WINDOW.FAT&amp;VAR:ID1=BKH&amp;VAR:SDATE=20100312&amp;VAR:FDATE=20091231&amp;VAR:FREQ=DAILY&amp;VAR:RELITEM=&amp;VAR:CURRENCY=USD&amp;VAR:DB_TYPE=&amp;VAR:UNITS=M&amp;window=popup","&amp;width=535&amp;height=425&amp;START_MAXIMIZED=FALSE&amp;Y=120"}</definedName>
    <definedName name="_63__FDSAUDITLINK__" localSheetId="3" hidden="1">{"fdsup://directions/FAT Viewer?action=UPDATE&amp;creator=factSet&amp;DYN_ARGS=true&amp;DOC_NAME=FAT:RGQ_ENTRPR_VAL_EV_SOURCE_WINDOW.FAT&amp;VAR:ID1=BKH&amp;VAR:SDATE=20100312&amp;VAR:FDATE=20091231&amp;VAR:FREQ=DAILY&amp;VAR:RELITEM=&amp;VAR:CURRENCY=USD&amp;VAR:DB_TYPE=&amp;VAR:UNITS=M&amp;window=popup","&amp;width=535&amp;height=425&amp;START_MAXIMIZED=FALSE&amp;Y=120"}</definedName>
    <definedName name="_63__FDSAUDITLINK__" hidden="1">{"fdsup://directions/FAT Viewer?action=UPDATE&amp;creator=factSet&amp;DYN_ARGS=true&amp;DOC_NAME=FAT:RGQ_ENTRPR_VAL_EV_SOURCE_WINDOW.FAT&amp;VAR:ID1=BKH&amp;VAR:SDATE=20100312&amp;VAR:FDATE=20091231&amp;VAR:FREQ=DAILY&amp;VAR:RELITEM=&amp;VAR:CURRENCY=USD&amp;VAR:DB_TYPE=&amp;VAR:UNITS=M&amp;window=popup","&amp;width=535&amp;height=425&amp;START_MAXIMIZED=FALSE&amp;Y=120"}</definedName>
    <definedName name="_64__FDSAUDITLINK__" localSheetId="11"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64__FDSAUDITLINK__" localSheetId="3"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64__FDSAUDITLINK__"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65__FDSAUDITLINK__" localSheetId="11" hidden="1">{"fdsup://directions/FAT Viewer?action=UPDATE&amp;creator=factSet&amp;DYN_ARGS=true&amp;DOC_NAME=FAT:RGQ_ENTRPR_VAL_EV_SOURCE_WINDOW.FAT&amp;VAR:ID1=JE.UT-CA&amp;VAR:SDATE=20100312&amp;VAR:FDATE=20091231&amp;VAR:FREQ=DAILY&amp;VAR:RELITEM=&amp;VAR:CURRENCY=USD&amp;VAR:DB_TYPE=&amp;VAR:UNITS=M&amp;window=","popup&amp;width=535&amp;height=425&amp;START_MAXIMIZED=FALSE&amp;Y=120"}</definedName>
    <definedName name="_65__FDSAUDITLINK__" localSheetId="3" hidden="1">{"fdsup://directions/FAT Viewer?action=UPDATE&amp;creator=factSet&amp;DYN_ARGS=true&amp;DOC_NAME=FAT:RGQ_ENTRPR_VAL_EV_SOURCE_WINDOW.FAT&amp;VAR:ID1=JE.UT-CA&amp;VAR:SDATE=20100312&amp;VAR:FDATE=20091231&amp;VAR:FREQ=DAILY&amp;VAR:RELITEM=&amp;VAR:CURRENCY=USD&amp;VAR:DB_TYPE=&amp;VAR:UNITS=M&amp;window=","popup&amp;width=535&amp;height=425&amp;START_MAXIMIZED=FALSE&amp;Y=120"}</definedName>
    <definedName name="_65__FDSAUDITLINK__" hidden="1">{"fdsup://directions/FAT Viewer?action=UPDATE&amp;creator=factSet&amp;DYN_ARGS=true&amp;DOC_NAME=FAT:RGQ_ENTRPR_VAL_EV_SOURCE_WINDOW.FAT&amp;VAR:ID1=JE.UT-CA&amp;VAR:SDATE=20100312&amp;VAR:FDATE=20091231&amp;VAR:FREQ=DAILY&amp;VAR:RELITEM=&amp;VAR:CURRENCY=USD&amp;VAR:DB_TYPE=&amp;VAR:UNITS=M&amp;window=","popup&amp;width=535&amp;height=425&amp;START_MAXIMIZED=FALSE&amp;Y=120"}</definedName>
    <definedName name="_66__FDSAUDITLINK__" localSheetId="11" hidden="1">{"fdsup://directions/FAT Viewer?action=UPDATE&amp;creator=factSet&amp;DYN_ARGS=true&amp;DOC_NAME=FAT:RGQ_ENTRPR_VAL_EV_SOURCE_WINDOW.FAT&amp;VAR:ID1=IDA&amp;VAR:SDATE=20100312&amp;VAR:FDATE=20091231&amp;VAR:FREQ=DAILY&amp;VAR:RELITEM=&amp;VAR:CURRENCY=USD&amp;VAR:DB_TYPE=&amp;VAR:UNITS=M&amp;window=popup","&amp;width=535&amp;height=425&amp;START_MAXIMIZED=FALSE&amp;Y=120"}</definedName>
    <definedName name="_66__FDSAUDITLINK__" localSheetId="3" hidden="1">{"fdsup://directions/FAT Viewer?action=UPDATE&amp;creator=factSet&amp;DYN_ARGS=true&amp;DOC_NAME=FAT:RGQ_ENTRPR_VAL_EV_SOURCE_WINDOW.FAT&amp;VAR:ID1=IDA&amp;VAR:SDATE=20100312&amp;VAR:FDATE=20091231&amp;VAR:FREQ=DAILY&amp;VAR:RELITEM=&amp;VAR:CURRENCY=USD&amp;VAR:DB_TYPE=&amp;VAR:UNITS=M&amp;window=popup","&amp;width=535&amp;height=425&amp;START_MAXIMIZED=FALSE&amp;Y=120"}</definedName>
    <definedName name="_66__FDSAUDITLINK__" hidden="1">{"fdsup://directions/FAT Viewer?action=UPDATE&amp;creator=factSet&amp;DYN_ARGS=true&amp;DOC_NAME=FAT:RGQ_ENTRPR_VAL_EV_SOURCE_WINDOW.FAT&amp;VAR:ID1=IDA&amp;VAR:SDATE=20100312&amp;VAR:FDATE=20091231&amp;VAR:FREQ=DAILY&amp;VAR:RELITEM=&amp;VAR:CURRENCY=USD&amp;VAR:DB_TYPE=&amp;VAR:UNITS=M&amp;window=popup","&amp;width=535&amp;height=425&amp;START_MAXIMIZED=FALSE&amp;Y=120"}</definedName>
    <definedName name="_67__FDSAUDITLINK__" localSheetId="11"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67__FDSAUDITLINK__" localSheetId="3"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67__FDSAUDITLINK__"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68__FDSAUDITLINK__" localSheetId="11"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68__FDSAUDITLINK__" localSheetId="3"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68__FDSAUDITLINK__"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69__FDSAUDITLINK__" localSheetId="11"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69__FDSAUDITLINK__" localSheetId="3"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69__FDSAUDITLINK__"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6NEE_OPGA" localSheetId="11">#REF!</definedName>
    <definedName name="_6NEE_OPGA">#REF!</definedName>
    <definedName name="_7__123Graph_AChart_1A" localSheetId="3" hidden="1">#REF!</definedName>
    <definedName name="_7__123Graph_AChart_1A" hidden="1">#REF!</definedName>
    <definedName name="_7__123Graph_ANRET_RS" localSheetId="3" hidden="1">#REF!</definedName>
    <definedName name="_7__123Graph_ANRET_RS" hidden="1">#REF!</definedName>
    <definedName name="_7__123Graph_BCHART_1" localSheetId="3" hidden="1">#REF!</definedName>
    <definedName name="_7__123Graph_BCHART_1" hidden="1">#REF!</definedName>
    <definedName name="_7__123Graph_CCHART_1" localSheetId="3" hidden="1">#REF!</definedName>
    <definedName name="_7__123Graph_CCHART_1" hidden="1">#REF!</definedName>
    <definedName name="_7__123Graph_XCHART_1" localSheetId="3" hidden="1">#REF!</definedName>
    <definedName name="_7__123Graph_XCHART_1" hidden="1">#REF!</definedName>
    <definedName name="_7__123Graph_XChart_58B" localSheetId="3" hidden="1">#REF!</definedName>
    <definedName name="_7__123Graph_XChart_58B" hidden="1">#REF!</definedName>
    <definedName name="_7__FDSAUDITLINK__" localSheetId="11"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7__FDSAUDITLINK__" localSheetId="3"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7__FDSAUDITLINK__"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7_0NEL" localSheetId="11">#REF!</definedName>
    <definedName name="_7_0NEL" localSheetId="3">#REF!</definedName>
    <definedName name="_7_0NEL">#REF!</definedName>
    <definedName name="_7_48DIARIZED" localSheetId="11">#REF!</definedName>
    <definedName name="_7_48DIARIZED" localSheetId="3">#REF!</definedName>
    <definedName name="_7_48DIARIZED">#REF!</definedName>
    <definedName name="_7_90DIARIZED" localSheetId="11">#REF!</definedName>
    <definedName name="_7_90DIARIZED">#REF!</definedName>
    <definedName name="_70__123Graph_CCHART_1" localSheetId="3" hidden="1">#REF!</definedName>
    <definedName name="_70__123Graph_CCHART_1" hidden="1">#REF!</definedName>
    <definedName name="_70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0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0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1__FDSAUDITLINK__" localSheetId="11"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71__FDSAUDITLINK__" localSheetId="3"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71__FDSAUDITLINK__"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72__FDSAUDITLINK__" localSheetId="11"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72__FDSAUDITLINK__" localSheetId="3"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72__FDSAUDITLINK__"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73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3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3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4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4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4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5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5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5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6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6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6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7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7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7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8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8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8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9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9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9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NEL" localSheetId="11">#REF!</definedName>
    <definedName name="_7NEL" localSheetId="3">#REF!</definedName>
    <definedName name="_7NEL">#REF!</definedName>
    <definedName name="_8__123Graph_AChart_1A" localSheetId="3" hidden="1">#REF!</definedName>
    <definedName name="_8__123Graph_AChart_1A" hidden="1">#REF!</definedName>
    <definedName name="_8__123Graph_AChart_58B" localSheetId="3" hidden="1">#REF!</definedName>
    <definedName name="_8__123Graph_AChart_58B" hidden="1">#REF!</definedName>
    <definedName name="_8__123Graph_ANRT_PCE" localSheetId="3" hidden="1">#REF!</definedName>
    <definedName name="_8__123Graph_ANRT_PCE" hidden="1">#REF!</definedName>
    <definedName name="_8__123Graph_CHO_MPRICE" localSheetId="3" hidden="1">#REF!</definedName>
    <definedName name="_8__123Graph_CHO_MPRICE" hidden="1">#REF!</definedName>
    <definedName name="_8__123Graph_XCHART_1" localSheetId="3" hidden="1">#REF!</definedName>
    <definedName name="_8__123Graph_XCHART_1" hidden="1">#REF!</definedName>
    <definedName name="_8__FDSAUDITLINK__" localSheetId="11"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8__FDSAUDITLINK__" localSheetId="3"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8__FDSAUDITLINK__"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8_0SSCOMMAL" localSheetId="11">#REF!</definedName>
    <definedName name="_8_0SSCOMMAL" localSheetId="3">#REF!</definedName>
    <definedName name="_8_0SSCOMMAL">#REF!</definedName>
    <definedName name="_8_48RDIARIZED" localSheetId="11">#REF!</definedName>
    <definedName name="_8_48RDIARIZED" localSheetId="3">#REF!</definedName>
    <definedName name="_8_48RDIARIZED">#REF!</definedName>
    <definedName name="_8_90RDIARIZED" localSheetId="11">#REF!</definedName>
    <definedName name="_8_90RDIARIZED">#REF!</definedName>
    <definedName name="_80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0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0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1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1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1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2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2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2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3__FDSAUDITLINK__" localSheetId="11"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3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3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39__123Graph_XChart_1A" localSheetId="3" hidden="1">#REF!</definedName>
    <definedName name="_839__123Graph_XChart_1A" hidden="1">#REF!</definedName>
    <definedName name="_84__FDSAUDITLINK__" localSheetId="11"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84__FDSAUDITLINK__" localSheetId="3"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84__FDSAUDITLINK__"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85__FDSAUDITLINK__" localSheetId="11"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85__FDSAUDITLINK__" localSheetId="3"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85__FDSAUDITLINK__"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86__FDSAUDITLINK__" localSheetId="11"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86__FDSAUDITLINK__" localSheetId="3"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86__FDSAUDITLINK__"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87__123Graph_AChart_1A" localSheetId="3" hidden="1">#REF!</definedName>
    <definedName name="_87__123Graph_AChart_1A" hidden="1">#REF!</definedName>
    <definedName name="_87__FDSAUDITLINK__" localSheetId="11"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87__FDSAUDITLINK__" localSheetId="3"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87__FDSAUDITLINK__"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88__FDSAUDITLINK__" localSheetId="11"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88__FDSAUDITLINK__" localSheetId="3"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88__FDSAUDITLINK__"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89__FDSAUDITLINK__" localSheetId="11"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89__FDSAUDITLINK__" localSheetId="3"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89__FDSAUDITLINK__"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8SSCOMMAL" localSheetId="11">#REF!</definedName>
    <definedName name="_8SSCOMMAL" localSheetId="3">#REF!</definedName>
    <definedName name="_8SSCOMMAL">#REF!</definedName>
    <definedName name="_9__123Graph_AChart_58B" localSheetId="3" hidden="1">#REF!</definedName>
    <definedName name="_9__123Graph_AChart_58B" hidden="1">#REF!</definedName>
    <definedName name="_9__123Graph_BADV_GDP" localSheetId="3" hidden="1">#REF!</definedName>
    <definedName name="_9__123Graph_BADV_GDP" hidden="1">#REF!</definedName>
    <definedName name="_9__123Graph_BChart_1A" localSheetId="3" hidden="1">#REF!</definedName>
    <definedName name="_9__123Graph_BChart_1A" hidden="1">#REF!</definedName>
    <definedName name="_9__123Graph_CCHART_1" localSheetId="3" hidden="1">#REF!</definedName>
    <definedName name="_9__123Graph_CCHART_1" hidden="1">#REF!</definedName>
    <definedName name="_9__123Graph_CO_MPRICE" localSheetId="3" hidden="1">#REF!</definedName>
    <definedName name="_9__123Graph_CO_MPRICE" hidden="1">#REF!</definedName>
    <definedName name="_9__FDSAUDITLINK__" localSheetId="11"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__FDSAUDITLINK__" localSheetId="3"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__FDSAUDITLINK__"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0__FDSAUDITLINK__" localSheetId="11"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90__FDSAUDITLINK__" localSheetId="3"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90__FDSAUDITLINK__"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90DIARIZED" localSheetId="11">#REF!</definedName>
    <definedName name="_90DIARIZED">#REF!</definedName>
    <definedName name="_90RDIARIZED" localSheetId="11">#REF!</definedName>
    <definedName name="_90RDIARIZED">#REF!</definedName>
    <definedName name="_90RERUN" localSheetId="11">#REF!</definedName>
    <definedName name="_90RERUN">#REF!</definedName>
    <definedName name="_91__FDSAUDITLINK__" localSheetId="11"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91__FDSAUDITLINK__" localSheetId="3"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91__FDSAUDITLINK__"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92__FDSAUDITLINK__" localSheetId="11"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2__FDSAUDITLINK__" localSheetId="3"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2__FDSAUDITLINK__"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3__FDSAUDITLINK__" localSheetId="11"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93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93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94__FDSAUDITLINK__" localSheetId="11"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94__FDSAUDITLINK__" localSheetId="3"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94__FDSAUDITLINK__"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95__FDSAUDITLINK__" localSheetId="11"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95__FDSAUDITLINK__" localSheetId="3"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95__FDSAUDITLINK__"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96__FDSAUDITLINK__" localSheetId="11"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96__FDSAUDITLINK__" localSheetId="3"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96__FDSAUDITLINK__"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97__FDSAUDITLINK__" localSheetId="11"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97__FDSAUDITLINK__" localSheetId="3"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97__FDSAUDITLINK__"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98__FDSAUDITLINK__" localSheetId="11"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98__FDSAUDITLINK__" localSheetId="3"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98__FDSAUDITLINK__"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99__FDSAUDITLINK__" localSheetId="11"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99__FDSAUDITLINK__" localSheetId="3"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99__FDSAUDITLINK__"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9NEL" localSheetId="11">#REF!</definedName>
    <definedName name="_9NEL" localSheetId="3">#REF!</definedName>
    <definedName name="_9NEL">#REF!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dm.EC4396B50A4D439BA81C8C8B7A290C9C.edm" localSheetId="11" hidden="1">#REF!</definedName>
    <definedName name="_bdm.EC4396B50A4D439BA81C8C8B7A290C9C.edm" hidden="1">#REF!</definedName>
    <definedName name="_bdm.FastTrackBookmark.10_4_2004_9_40_31_AM.edm" localSheetId="11" hidden="1">#REF!</definedName>
    <definedName name="_bdm.FastTrackBookmark.10_4_2004_9_40_31_AM.edm" localSheetId="3" hidden="1">#REF!</definedName>
    <definedName name="_bdm.FastTrackBookmark.10_4_2004_9_40_31_AM.edm" hidden="1">#REF!</definedName>
    <definedName name="_bdm.FastTrackBookmark.9_15_2004_3_08_01_PM.edm" localSheetId="11" hidden="1">#REF!</definedName>
    <definedName name="_bdm.FastTrackBookmark.9_15_2004_3_08_01_PM.edm" localSheetId="3" hidden="1">#REF!</definedName>
    <definedName name="_bdm.FastTrackBookmark.9_15_2004_3_08_01_PM.edm" hidden="1">#REF!</definedName>
    <definedName name="_bdm.FastTrackBookmark.9_15_2004_3_17_28_PM.edm" localSheetId="11" hidden="1">#REF!</definedName>
    <definedName name="_bdm.FastTrackBookmark.9_15_2004_3_17_28_PM.edm" localSheetId="3" hidden="1">#REF!</definedName>
    <definedName name="_bdm.FastTrackBookmark.9_15_2004_3_17_28_PM.edm" hidden="1">#REF!</definedName>
    <definedName name="_bdm.FastTrackBookmark.9_15_2004_4_15_33_PM.edm" localSheetId="11" hidden="1">#REF!</definedName>
    <definedName name="_bdm.FastTrackBookmark.9_15_2004_4_15_33_PM.edm" localSheetId="3" hidden="1">#REF!</definedName>
    <definedName name="_bdm.FastTrackBookmark.9_15_2004_4_15_33_PM.edm" hidden="1">#REF!</definedName>
    <definedName name="_BEG1" localSheetId="11">#REF!</definedName>
    <definedName name="_BEG1">#REF!</definedName>
    <definedName name="_BEG2" localSheetId="11">#REF!</definedName>
    <definedName name="_BEG2">#REF!</definedName>
    <definedName name="_buu4" localSheetId="11">#REF!</definedName>
    <definedName name="_buu4">#REF!</definedName>
    <definedName name="_C__CP_EXPANDED_ITEMS1">"48,cp_1840655,cp_1840656"</definedName>
    <definedName name="_C__CP_HIDDEN_ITEMS">"c_I_B_FAIR_VALUE,c_I_B_BRCOM_EXP,c_I_AMORT_GW,c_I_AMORT_INTAN,c_I_AMORT_OTHER,c_I_EMP_SHARES,c_I_EMP_COST,c_I_OCC_IT_COST,c_I_RES_AND_DEV,c_I_ROYALTIES,c_I_IMPAIRMENT_NRO,c_I_RESTRUCT_EXP_NRO,c_I_CAPGAINS_NRO,c_I_INT_CONV_EXP,c_I_INT_LEASE_EXP,c_I_AS"</definedName>
    <definedName name="_C__CP_HIDDEN_ITEMS_VISIBLE">FALSE</definedName>
    <definedName name="_C__CP_HIDDEN_ITEMS1">"SET_SALES,c_I_EQ_ACC_PBT,c_I_REVALUATIONS,c_I_PROVISIONS,c_I_FOREX_LOSS,c_I_HEDGE_EXP,c_I_DEFINED_BEN,c_I_NONREC_ITEMS,c_I_AMORT_GW_NOP,c_I_IMPAIRMENT,c_I_INC_DISC,c_I_REVAL_NONREC,c_I_RESTRUCT_EXP,_x000D_
c_OTHER_NONREC,c_I_ABNORMAL_PBT,c_I_PBT_REPORTED,O"</definedName>
    <definedName name="_C__CP_HIDDEN_ITEMS2">"THER_TAX,c_I_EQ_ACC_TAX,c_I_PREF_DIV_PAID,c_I_MINOR,c_I_OTHER_PAT,c_I_EQ_ACC_PAT,c_I_c_I_ANALYST_ADJ,c_DPS_INTERIM,c_DPS_SPECIAL,c_DPS_FINAL,c_B_CA_TRADE_REC,c_B_CA_OTH_REC,c_B_CA_BAD_DEBT_PROV,c_B_CA_CON_CR_FA,c_B_BV_GW,c_B_GW_AMORT,c_B_BRAND,c_B_CL"</definedName>
    <definedName name="_C__CP_HIDDEN_ITEMS3">"_EMP_PROV,c_B_CL_RESTR_PROV,c_B_CL_CON_CR_REFIN,c_B_NCL_EMP_PROV,c_B_NCL_RESTR_PROV,c_C_RECEIPTS,c_C_PAYMENTS,c_C_INT_PAID,c_C_INT_REC,c_C_EXPLORATION,c_CT_LIMITED_VOTE,c_CT_TREASURY,c_CT_PREF_DEBT,c_CT_PREF_EQUITY,c_CT_OPTIONS,c_CT_PARTLY_PAID,c_CP_"</definedName>
    <definedName name="_C__CP_HIDDEN_ITEMS4">"LIMITED_VOTE,c_CP_TREASURY,c_CP_PREF_DEBT,c_CP_PREF_EQUITY,c_CP_OPTIONS,c_CP_PARTLY_PAID,c_I_EMP_SHARES_NR,c_I_ABNORMAL_TAX"</definedName>
    <definedName name="_C_BALANCE_DATE_PD">"_C_BALANCE_DATE_PS_12347_2005_2020"</definedName>
    <definedName name="_C_c_ANAV_PS_PD">"_C_c_ANAV_PS_PS_12347_2005_2020"</definedName>
    <definedName name="_C_c_AUDUSD_PA_PD">"_C_c_AUDUSD_PA_PS_12347_2005_2020"</definedName>
    <definedName name="_C_c_AUDUSD_PE_PD">"_C_c_AUDUSD_PE_PS_12347_2005_2020"</definedName>
    <definedName name="_C_c_B_CA_DEFCOST_PD">"_C_c_B_CA_DEFCOST_PS_12347_2005_2020"</definedName>
    <definedName name="_C_c_B_CA_INV_PD">"_C_c_B_CA_INV_PS_12347_2005_2020"</definedName>
    <definedName name="_C_c_B_CA_INVEST_PD">"_C_c_B_CA_INVEST_PS_12347_2005_2020"</definedName>
    <definedName name="_C_c_B_CA_OTHER_PD">"_C_c_B_CA_OTHER_PS_12347_2005_2020"</definedName>
    <definedName name="_C_c_B_CA_PREPAY_PD">"_C_c_B_CA_PREPAY_PS_12347_2005_2020"</definedName>
    <definedName name="_C_c_B_CA_REC_PD">"_C_c_B_CA_REC_PS_12347_2005_2020"</definedName>
    <definedName name="_C_c_B_CAP_EXP_PD">"_C_c_B_CAP_EXP_PS_12347_2005_2020"</definedName>
    <definedName name="_C_c_B_CASH_PD">"_C_c_B_CASH_PS_12347_2005_2020"</definedName>
    <definedName name="_C_c_B_CL_ACCREXP_PD">"_C_c_B_CL_ACCREXP_PS_12347_2005_2020"</definedName>
    <definedName name="_C_c_B_CL_CUSTADV_PD">"_C_c_B_CL_CUSTADV_PS_12347_2005_2020"</definedName>
    <definedName name="_C_c_B_CL_DEF_REV_PD">"_C_c_B_CL_DEF_REV_PS_12347_2005_2020"</definedName>
    <definedName name="_C_c_B_CL_DIV_PROV_PD">"_C_c_B_CL_DIV_PROV_PS_12347_2005_2020"</definedName>
    <definedName name="_C_c_B_CL_OTH_PROV_PD">"_C_c_B_CL_OTH_PROV_PS_12347_2005_2020"</definedName>
    <definedName name="_C_c_B_CL_PROV_PD">"_C_c_B_CL_PROV_PS_12347_2005_2020"</definedName>
    <definedName name="_C_c_B_CL_TAX_PROV_PD">"_C_c_B_CL_TAX_PROV_PS_12347_2005_2020"</definedName>
    <definedName name="_C_c_B_CURR_ASS_PD">"_C_c_B_CURR_ASS_PS_12347_2005_2020"</definedName>
    <definedName name="_C_c_B_CURR_BORROW_PD">"_C_c_B_CURR_BORROW_PS_12347_2005_2020"</definedName>
    <definedName name="_C_c_B_CURR_CRED_PD">"_C_c_B_CURR_CRED_PS_12347_2005_2020"</definedName>
    <definedName name="_C_c_B_CURR_DEBT_PD">"_C_c_B_CURR_DEBT_PS_12347_2005_2020"</definedName>
    <definedName name="_C_c_B_CURR_LIAB_PD">"_C_c_B_CURR_LIAB_PS_12347_2005_2020"</definedName>
    <definedName name="_C_c_B_EV_ADJASSOC_PD">"_C_c_B_EV_ADJASSOC_PS_12347_2005_2020"</definedName>
    <definedName name="_C_c_B_EV_ADJINV_PD">"_C_c_B_EV_ADJINV_PS_12347_2005_2020"</definedName>
    <definedName name="_C_c_B_EV_ADJLEAS_PD">"_C_c_B_EV_ADJLEAS_PS_12347_2005_2020"</definedName>
    <definedName name="_C_c_B_EV_ADJMINOR_PD">"_C_c_B_EV_ADJMINOR_PS_12347_2005_2020"</definedName>
    <definedName name="_C_c_B_EV_ADJMLP_PD">"_C_c_B_EV_ADJMLP_PS_12347_2005_2020"</definedName>
    <definedName name="_C_c_B_EV_ADJNONC_PD">"_C_c_B_EV_ADJNONC_PS_12347_2005_2020"</definedName>
    <definedName name="_C_c_B_EV_ADJOBLIG_PD">"_C_c_B_EV_ADJOBLIG_PS_12347_2005_2020"</definedName>
    <definedName name="_C_c_B_EV_ADJPENS_PD">"_C_c_B_EV_ADJPENS_PS_12347_2005_2020"</definedName>
    <definedName name="_C_c_B_EV_ADJUST_PD">"_C_c_B_EV_ADJUST_PS_12347_2005_2020"</definedName>
    <definedName name="_C_c_B_FUT_TAX_PD">"_C_c_B_FUT_TAX_PS_12347_2005_2020"</definedName>
    <definedName name="_C_c_B_GW_PD">"_C_c_B_GW_PS_12347_2005_2020"</definedName>
    <definedName name="_C_c_B_INTANG_PD">"_C_c_B_INTANG_PS_12347_2005_2020"</definedName>
    <definedName name="_C_c_B_NCA_ASSOC_PD">"_C_c_B_NCA_ASSOC_PS_12347_2005_2020"</definedName>
    <definedName name="_C_c_B_NCA_CWIP_PD">"_C_c_B_NCA_CWIP_PS_12347_2005_2020"</definedName>
    <definedName name="_C_c_B_NCA_INV_PD">"_C_c_B_NCA_INV_PS_12347_2005_2020"</definedName>
    <definedName name="_C_c_B_NCA_INVEST_PD">"_C_c_B_NCA_INVEST_PS_12347_2005_2020"</definedName>
    <definedName name="_C_c_B_NCA_OTHINV_PD">"_C_c_B_NCA_OTHINV_PS_12347_2005_2020"</definedName>
    <definedName name="_C_c_B_NCA_REC_PD">"_C_c_B_NCA_REC_PS_12347_2005_2020"</definedName>
    <definedName name="_C_c_B_NCL_BONDS_PD">"_C_c_B_NCL_BONDS_PS_12347_2005_2020"</definedName>
    <definedName name="_C_c_B_NCL_BORROW_PD">"_C_c_B_NCL_BORROW_PS_12347_2005_2020"</definedName>
    <definedName name="_C_c_B_NCL_CONV_DEBT_PD">"_C_c_B_NCL_CONV_DEBT_PS_12347_2005_2020"</definedName>
    <definedName name="_C_c_B_NCL_CRED_PD">"_C_c_B_NCL_CRED_PS_12347_2005_2020"</definedName>
    <definedName name="_C_c_B_NCL_LEASES_PD">"_C_c_B_NCL_LEASES_PS_12347_2005_2020"</definedName>
    <definedName name="_C_c_B_NCL_OTH_PROV_PD">"_C_c_B_NCL_OTH_PROV_PS_12347_2005_2020"</definedName>
    <definedName name="_C_c_B_NCL_PROV_PD">"_C_c_B_NCL_PROV_PS_12347_2005_2020"</definedName>
    <definedName name="_C_c_B_NCL_TAX_PROV_PD">"_C_c_B_NCL_TAX_PROV_PS_12347_2005_2020"</definedName>
    <definedName name="_C_c_B_NON_CURR_ASS_PD">"_C_c_B_NON_CURR_ASS_PS_12347_2005_2020"</definedName>
    <definedName name="_C_c_B_NON_CURR_LIAB_PD">"_C_c_B_NON_CURR_LIAB_PS_12347_2005_2020"</definedName>
    <definedName name="_C_c_B_OTH_INT_PD">"_C_c_B_OTH_INT_PS_12347_2005_2020"</definedName>
    <definedName name="_C_c_B_OTH_NCA_PD">"_C_c_B_OTH_NCA_PS_12347_2005_2020"</definedName>
    <definedName name="_C_c_B_OTHER_CL_PD">"_C_c_B_OTHER_CL_PS_12347_2005_2020"</definedName>
    <definedName name="_C_c_B_OTHER_NCL_PD">"_C_c_B_OTHER_NCL_PS_12347_2005_2020"</definedName>
    <definedName name="_C_c_B_PPE_ACC_DEPR_PD">"_C_c_B_PPE_ACC_DEPR_PS_12347_2005_2020"</definedName>
    <definedName name="_C_c_B_PPE_BOOK_VAL_PD">"_C_c_B_PPE_BOOK_VAL_PS_12347_2005_2020"</definedName>
    <definedName name="_C_c_B_PPE_PD">"_C_c_B_PPE_PS_12347_2005_2020"</definedName>
    <definedName name="_C_c_B_SECURITIES_PD">"_C_c_B_SECURITIES_PS_12347_2005_2020"</definedName>
    <definedName name="_C_c_B_TOT_ASS_PD">"_C_c_B_TOT_ASS_PS_12347_2005_2020"</definedName>
    <definedName name="_C_c_B_TOT_LIAB_PD">"_C_c_B_TOT_LIAB_PS_12347_2005_2020"</definedName>
    <definedName name="_C_c_BORROW_PD">"_C_c_BORROW_PS_12347_2005_2020"</definedName>
    <definedName name="_C_c_BPS_PD">"_C_c_BPS_PS_12347_2005_2020"</definedName>
    <definedName name="_C_c_C_ACQUISITIONS_PD">"_C_c_C_ACQUISITIONS_PS_12347_2005_2020"</definedName>
    <definedName name="_C_c_C_CAP_RAISING_PD">"_C_c_C_CAP_RAISING_PS_12347_2005_2020"</definedName>
    <definedName name="_C_c_C_CAPEX_PD">"_C_c_C_CAPEX_PS_12347_2005_2020"</definedName>
    <definedName name="_C_c_C_CHG_WC_PD">"_C_c_C_CHG_WC_PS_12347_2005_2020"</definedName>
    <definedName name="_C_c_C_DISPOSALES_PD">"_C_c_C_DISPOSALES_PS_12347_2005_2020"</definedName>
    <definedName name="_C_c_C_DIV_PAID_PD">"_C_c_C_DIV_PAID_PS_12347_2005_2020"</definedName>
    <definedName name="_C_c_C_DIV_REC_PD">"_C_c_C_DIV_REC_PS_12347_2005_2020"</definedName>
    <definedName name="_C_c_C_EBIT_PD">"_C_c_C_EBIT_PS_12347_2005_2020"</definedName>
    <definedName name="_C_c_C_EXP_CAPEX_PD">"_C_c_C_EXP_CAPEX_PS_12347_2005_2020"</definedName>
    <definedName name="_C_c_C_FINANCING_PD">"_C_c_C_FINANCING_PS_12347_2005_2020"</definedName>
    <definedName name="_C_c_C_FOREX_PD">"_C_c_C_FOREX_PS_12347_2005_2020"</definedName>
    <definedName name="_C_c_C_GROSS_PROFIT_PD">"_C_c_C_GROSS_PROFIT_PS_12347_2005_2020"</definedName>
    <definedName name="_C_c_C_INTEREST_PD">"_C_c_C_INTEREST_PS_12347_2005_2020"</definedName>
    <definedName name="_C_c_C_INVESTING_PD">"_C_c_C_INVESTING_PS_12347_2005_2020"</definedName>
    <definedName name="_C_c_C_MAINT_CAPEX_PD">"_C_c_C_MAINT_CAPEX_PS_12347_2005_2020"</definedName>
    <definedName name="_C_c_C_NET_BORROW_PD">"_C_c_C_NET_BORROW_PS_12347_2005_2020"</definedName>
    <definedName name="_C_c_C_NON_CASH_PD">"_C_c_C_NON_CASH_PS_12347_2005_2020"</definedName>
    <definedName name="_C_c_C_OPERATING_PD">"_C_c_C_OPERATING_PS_12347_2005_2020"</definedName>
    <definedName name="_C_c_C_OTHER_FC_PD">"_C_c_C_OTHER_FC_PS_12347_2005_2020"</definedName>
    <definedName name="_C_c_C_OTHER_IC_PD">"_C_c_C_OTHER_IC_PS_12347_2005_2020"</definedName>
    <definedName name="_C_c_C_OTHER_OC_PD">"_C_c_C_OTHER_OC_PS_12347_2005_2020"</definedName>
    <definedName name="_C_c_C_PURCHASE_PPE_PD">"_C_c_C_PURCHASE_PPE_PS_12347_2005_2020"</definedName>
    <definedName name="_C_c_C_SALE_PPE_PD">"_C_c_C_SALE_PPE_PS_12347_2005_2020"</definedName>
    <definedName name="_C_c_C_TAX_PD">"_C_c_C_TAX_PS_12347_2005_2020"</definedName>
    <definedName name="_C_c_CASH_CHANGE_PD">"_C_c_CASH_CHANGE_PS_12347_2005_2020"</definedName>
    <definedName name="_C_c_CP_CONVERTIBLE_PD">"_C_c_CP_CONVERTIBLE_PS_12347_2005_2020"</definedName>
    <definedName name="_C_c_CP_ORDINARY_PD">"_C_c_CP_ORDINARY_PS_12347_2005_2020"</definedName>
    <definedName name="_C_c_CP_OTHER_PD">"_C_c_CP_OTHER_PS_12347_2005_2020"</definedName>
    <definedName name="_C_c_CP_SHARES_PD">"_C_c_CP_SHARES_PS_12347_2005_2020"</definedName>
    <definedName name="_C_c_CPS_PD">"_C_c_CPS_PS_12347_2005_2020"</definedName>
    <definedName name="_C_c_CS_EPS_BASIC_PD">"_C_c_CS_EPS_BASIC_PS_12347_2005_2020"</definedName>
    <definedName name="_C_c_CT_CONVERTIBLE_PD">"_C_c_CT_CONVERTIBLE_PS_12347_2005_2020"</definedName>
    <definedName name="_C_c_CT_ORDINARY_PD">"_C_c_CT_ORDINARY_PS_12347_2005_2020"</definedName>
    <definedName name="_C_c_CT_OTHER_PD">"_C_c_CT_OTHER_PS_12347_2005_2020"</definedName>
    <definedName name="_C_c_CT_SHARES_PD">"_C_c_CT_SHARES_PS_12347_2005_2020"</definedName>
    <definedName name="_C_c_DIV_YIELD_PD">"_C_c_DIV_YIELD_PS_12347_2005_2020"</definedName>
    <definedName name="_C_c_DPS_FINAL_EX_PD">"_C_c_DPS_FINAL_EX_PS_12347_2005_2020"</definedName>
    <definedName name="_C_c_DPS_INTERIM_EX_PD">"_C_c_DPS_INTERIM_EX_PS_12347_2005_2020"</definedName>
    <definedName name="_C_c_DPS_PD">"_C_c_DPS_PS_12347_2005_2020"</definedName>
    <definedName name="_C_c_DPS_SPECIAL_EX_PD">"_C_c_DPS_SPECIAL_EX_PS_12347_2005_2020"</definedName>
    <definedName name="_C_c_EBIT_MARGIN_PD">"_C_c_EBIT_MARGIN_PS_12347_2005_2020"</definedName>
    <definedName name="_C_c_EBIT_MULTIPLE_AN_PD">"_C_c_EBIT_MULTIPLE_AN_PS_12347_2005_2020"</definedName>
    <definedName name="_C_c_EBITDA_MARGIN_PD">"_C_c_EBITDA_MARGIN_PS_12347_2005_2020"</definedName>
    <definedName name="_C_c_EBITDA_MULTIPLE_AN_PD">"_C_c_EBITDA_MULTIPLE_AN_PS_12347_2005_2020"</definedName>
    <definedName name="_C_c_ENTVAL_ANNUAL_PD">"_C_c_ENTVAL_ANNUAL_PS_12347_2005_2020"</definedName>
    <definedName name="_C_c_EPS_PD">"_C_c_EPS_PS_12347_2005_2020"</definedName>
    <definedName name="_C_c_EPS_PRE_GW_PD">"_C_c_EPS_PRE_GW_PS_12347_2005_2020"</definedName>
    <definedName name="_C_c_EPS_SHARES_PD">"_C_c_EPS_SHARES_PS_12347_2005_2020"</definedName>
    <definedName name="_C_c_EQ_COMMON_PD">"_C_c_EQ_COMMON_PS_12347_2005_2020"</definedName>
    <definedName name="_C_c_EQ_CONVERT_PD">"_C_c_EQ_CONVERT_PS_12347_2005_2020"</definedName>
    <definedName name="_C_c_EQ_LIFE_FUND_PD">"_C_c_EQ_LIFE_FUND_PS_12347_2005_2020"</definedName>
    <definedName name="_C_c_EQ_MINOR_PD">"_C_c_EQ_MINOR_PS_12347_2005_2020"</definedName>
    <definedName name="_C_c_EQ_PREF_PD">"_C_c_EQ_PREF_PS_12347_2005_2020"</definedName>
    <definedName name="_C_c_EQ_RESERV_ASSREV_PD">"_C_c_EQ_RESERV_ASSREV_PS_12347_2005_2020"</definedName>
    <definedName name="_C_c_EQ_RESERV_OTHER_PD">"_C_c_EQ_RESERV_OTHER_PS_12347_2005_2020"</definedName>
    <definedName name="_C_c_EQ_RESERV_PD">"_C_c_EQ_RESERV_PS_12347_2005_2020"</definedName>
    <definedName name="_C_c_EQ_RETAIN_PROF_PD">"_C_c_EQ_RETAIN_PROF_PS_12347_2005_2020"</definedName>
    <definedName name="_C_c_EQ_SHARE_RESERV_PD">"_C_c_EQ_SHARE_RESERV_PS_12347_2005_2020"</definedName>
    <definedName name="_C_c_EQ_SHAREHOLD_PD">"_C_c_EQ_SHAREHOLD_PS_12347_2005_2020"</definedName>
    <definedName name="_C_c_EQ_SUM_PD">"_C_c_EQ_SUM_PS_12347_2005_2020"</definedName>
    <definedName name="_C_c_EURUSD_PA_PD">"_C_c_EURUSD_PA_PS_12347_2005_2020"</definedName>
    <definedName name="_C_c_EURUSD_PE_PD">"_C_c_EURUSD_PE_PS_12347_2005_2020"</definedName>
    <definedName name="_C_c_FCF_PS_PD">"_C_c_FCF_PS_PS_12347_2005_2020"</definedName>
    <definedName name="_C_c_FREE_CASH_ADJ_PD">"_C_c_FREE_CASH_ADJ_PS_12347_2005_2020"</definedName>
    <definedName name="_C_C_FREE_CF_PD">"_C_C_FREE_CF_PS_12347_2005_2020"</definedName>
    <definedName name="_C_c_GBPUSD_PA_PD">"_C_c_GBPUSD_PA_PS_12347_2005_2020"</definedName>
    <definedName name="_C_c_GBPUSD_PE_PD">"_C_c_GBPUSD_PE_PS_12347_2005_2020"</definedName>
    <definedName name="_C_c_GEARING_PD">"_C_c_GEARING_PS_12347_2005_2020"</definedName>
    <definedName name="_C_c_GROSS_MARGIN_PD">"_C_c_GROSS_MARGIN_PS_12347_2005_2020"</definedName>
    <definedName name="_C_c_I_ABNORMAL_NPAT_PD">"_C_c_I_ABNORMAL_NPAT_PS_12347_2005_2020"</definedName>
    <definedName name="_C_c_I_ANALYST_ADJ_PD">"_C_c_I_ANALYST_ADJ_PS_12347_2005_2020"</definedName>
    <definedName name="_C_c_I_COGS_PD">"_C_c_I_COGS_PS_12347_2005_2020"</definedName>
    <definedName name="_C_c_I_DEPR_AMORT_PD">"_C_c_I_DEPR_AMORT_PS_12347_2005_2020"</definedName>
    <definedName name="_C_c_I_DEPR_PD">"_C_c_I_DEPR_PS_12347_2005_2020"</definedName>
    <definedName name="_C_c_I_DIVIDENDS_PD">"_C_c_I_DIVIDENDS_PS_12347_2005_2020"</definedName>
    <definedName name="_C_c_I_EBIT_PD">"_C_c_I_EBIT_PS_12347_2005_2020"</definedName>
    <definedName name="_C_c_I_EBITA_PD">"_C_c_I_EBITA_PS_12347_2005_2020"</definedName>
    <definedName name="_C_c_I_EBITDA_PD">"_C_c_I_EBITDA_PS_12347_2005_2020"</definedName>
    <definedName name="_C_c_I_EBITDAX_PD">"_C_c_I_EBITDAX_PS_12347_2005_2020"</definedName>
    <definedName name="_C_c_I_EMP_TOTAL_PD">"_C_c_I_EMP_TOTAL_PS_12347_2005_2020"</definedName>
    <definedName name="_C_c_I_EXPENSES_PD">"_C_c_I_EXPENSES_PS_12347_2005_2020"</definedName>
    <definedName name="_C_c_I_EXPLORATION_EXP_PD">"_C_c_I_EXPLORATION_EXP_PS_12347_2005_2020"</definedName>
    <definedName name="_C_c_I_GROSS_PROFIT_PD">"_C_c_I_GROSS_PROFIT_PS_12347_2005_2020"</definedName>
    <definedName name="_C_c_I_INC_TAX_PD">"_C_c_I_INC_TAX_PS_12347_2005_2020"</definedName>
    <definedName name="_C_c_I_INDINC_PD">"_C_c_I_INDINC_PS_12347_2005_2020"</definedName>
    <definedName name="_C_c_I_INT_EXP_PD">"_C_c_I_INT_EXP_PS_12347_2005_2020"</definedName>
    <definedName name="_C_c_I_INT_INCOME_PD">"_C_c_I_INT_INCOME_PS_12347_2005_2020"</definedName>
    <definedName name="_C_c_I_INVEST_INCOME_PD">"_C_c_I_INVEST_INCOME_PS_12347_2005_2020"</definedName>
    <definedName name="_C_c_I_LEASING_EXP_PD">"_C_c_I_LEASING_EXP_PS_12347_2005_2020"</definedName>
    <definedName name="_C_c_I_NET_INTEREST_PD">"_C_c_I_NET_INTEREST_PS_12347_2005_2020"</definedName>
    <definedName name="_C_c_I_NOP_ITEMS_PD">"_C_c_I_NOP_ITEMS_PS_12347_2005_2020"</definedName>
    <definedName name="_C_c_I_NPAT_PD">"_C_c_I_NPAT_PS_12347_2005_2020"</definedName>
    <definedName name="_C_c_I_NRO_ITEMS_PD">"_C_c_I_NRO_ITEMS_PS_12347_2005_2020"</definedName>
    <definedName name="_C_c_I_OOP_EXPENSES_PD">"_C_c_I_OOP_EXPENSES_PS_12347_2005_2020"</definedName>
    <definedName name="_C_c_I_OOP_INCOME_PD">"_C_c_I_OOP_INCOME_PS_12347_2005_2020"</definedName>
    <definedName name="_C_c_I_OOP_ITEMS_PD">"_C_c_I_OOP_ITEMS_PS_12347_2005_2020"</definedName>
    <definedName name="_C_c_I_OP_DIVIDEND_PD">"_C_c_I_OP_DIVIDEND_PS_12347_2005_2020"</definedName>
    <definedName name="_C_c_I_OPERATING_INC_PD">"_C_c_I_OPERATING_INC_PS_12347_2005_2020"</definedName>
    <definedName name="_C_c_I_OTH_EBITADJ_PD">"_C_c_I_OTH_EBITADJ_PS_12347_2005_2020"</definedName>
    <definedName name="_C_c_I_OTH_EXP_PD">"_C_c_I_OTH_EXP_PS_12347_2005_2020"</definedName>
    <definedName name="_C_c_I_OTHER_PBT_PD">"_C_c_I_OTHER_PBT_PS_12347_2005_2020"</definedName>
    <definedName name="_C_c_I_OTHER_PD">"_C_c_I_OTHER_PS_12347_2005_2020"</definedName>
    <definedName name="_C_c_I_OTHER_TAX_PD">"_C_c_I_OTHER_TAX_PS_12347_2005_2020"</definedName>
    <definedName name="_C_c_I_PBT_PD">"_C_c_I_PBT_PS_12347_2005_2020"</definedName>
    <definedName name="_C_c_I_REP_EBIT_PD">"_C_c_I_REP_EBIT_PS_12347_2005_2020"</definedName>
    <definedName name="_C_c_I_REP_NPAT_PD">"_C_c_I_REP_NPAT_PS_12347_2005_2020"</definedName>
    <definedName name="_C_c_I_REP_PAT_PD">"_C_c_I_REP_PAT_PS_12347_2005_2020"</definedName>
    <definedName name="_C_c_I_SALES_GWTH_PD">"_C_c_I_SALES_GWTH_PS_12347_2005_2020"</definedName>
    <definedName name="_C_c_I_SALES_PD">"_C_c_I_SALES_PS_12347_2005_2020"</definedName>
    <definedName name="_C_c_I_SGA_PD">"_C_c_I_SGA_PS_12347_2005_2020"</definedName>
    <definedName name="_C_c_I_TAX_PD">"_C_c_I_TAX_PS_12347_2005_2020"</definedName>
    <definedName name="_C_c_INT_COVER_PD">"_C_c_INT_COVER_PS_12347_2005_2020"</definedName>
    <definedName name="_C_c_KD_ANN_PD">"_C_c_KD_ANN_PS_12347_2005_2020"</definedName>
    <definedName name="_C_c_KE_ANN_PD">"_C_c_KE_ANN_PS_12347_2005_2020"</definedName>
    <definedName name="_C_c_LEVERAGE_PD">"_C_c_LEVERAGE_PS_12347_2005_2020"</definedName>
    <definedName name="_C_c_NDE_PD">"_C_c_NDE_PS_12347_2005_2020"</definedName>
    <definedName name="_C_c_NET_DEBT_ADJ_PD">"_C_c_NET_DEBT_ADJ_PS_12347_2005_2020"</definedName>
    <definedName name="_C_c_NET_DEBT_PD">"_C_c_NET_DEBT_PS_12347_2005_2020"</definedName>
    <definedName name="_C_c_NOT_INTEREST_PD">"_C_c_NOT_INTEREST_PS_12347_2005_2020"</definedName>
    <definedName name="_C_c_NTA_PS_PD">"_C_c_NTA_PS_PS_12347_2005_2020"</definedName>
    <definedName name="_C_c_NZDUSD_PA_PD">"_C_c_NZDUSD_PA_PS_12347_2005_2020"</definedName>
    <definedName name="_C_c_NZDUSD_PE_PD">"_C_c_NZDUSD_PE_PS_12347_2005_2020"</definedName>
    <definedName name="_C_c_OTHER_NONREC_OP_PD">"_C_c_OTHER_NONREC_OP_PS_12347_2005_2020"</definedName>
    <definedName name="_C_c_PAYOUT_PD">"_C_c_PAYOUT_PS_12347_2005_2020"</definedName>
    <definedName name="_C_c_PB_PD">"_C_c_PB_PS_12347_2005_2020"</definedName>
    <definedName name="_C_c_PE_PD">"_C_c_PE_PS_12347_2005_2020"</definedName>
    <definedName name="_C_c_PEN_LIAB_PD">"_C_c_PEN_LIAB_PS_12347_2005_2020"</definedName>
    <definedName name="_C_c_PNTA_PD">"_C_c_PNTA_PS_12347_2005_2020"</definedName>
    <definedName name="_C_c_PSALES_PD">"_C_c_PSALES_PS_12347_2005_2020"</definedName>
    <definedName name="_C_c_PUB_DPS_PD">"_C_c_PUB_DPS_PS_12347_2005_2020"</definedName>
    <definedName name="_C_c_PUB_DRIVER_PD">"_C_c_PUB_DRIVER_PS_12347_2005_2020"</definedName>
    <definedName name="_C_c_PUB_EPS_PD">"_C_c_PUB_EPS_PS_12347_2005_2020"</definedName>
    <definedName name="_C_c_PUB_NETINC_PD">"_C_c_PUB_NETINC_PS_12347_2005_2020"</definedName>
    <definedName name="_C_c_PUB_OP_INCOME_PD">"_C_c_PUB_OP_INCOME_PS_12347_2005_2020"</definedName>
    <definedName name="_C_c_PUB_PBT_PD">"_C_c_PUB_PBT_PS_12347_2005_2020"</definedName>
    <definedName name="_C_c_PUB_RECURRING_PROF_PD">"_C_c_PUB_RECURRING_PROF_PS_12347_2005_2020"</definedName>
    <definedName name="_C_c_PUB_REVENUES_PD">"_C_c_PUB_REVENUES_PS_12347_2005_2020"</definedName>
    <definedName name="_C_c_REP_EPS_BASIC_PD">"_C_c_REP_EPS_BASIC_PS_12347_2005_2020"</definedName>
    <definedName name="_C_c_REP_EPS_PD">"_C_c_REP_EPS_PS_12347_2005_2020"</definedName>
    <definedName name="_C_c_ROA_PD">"_C_c_ROA_PS_12347_2005_2020"</definedName>
    <definedName name="_C_c_ROE_PD">"_C_c_ROE_PS_12347_2005_2020"</definedName>
    <definedName name="_C_c_ROIC_PD">"_C_c_ROIC_PS_12347_2005_2020"</definedName>
    <definedName name="_C_c_TAX_RATE_PD">"_C_c_TAX_RATE_PS_12347_2005_2020"</definedName>
    <definedName name="_C_c_TAX_RATE_PF_PD">"_C_c_TAX_RATE_PF_PS_12347_2005_2020"</definedName>
    <definedName name="_C_c_TOTAL_CF_PD">"_C_c_TOTAL_CF_PS_12347_2005_2020"</definedName>
    <definedName name="_C_C_UNLEV_FREE_CF_PD">"_C_C_UNLEV_FREE_CF_PS_12347_2005_2020"</definedName>
    <definedName name="_C_c_USDBRL_PA_PD">"_C_c_USDBRL_PA_PS_12347_2005_2020"</definedName>
    <definedName name="_C_c_USDBRL_PE_PD">"_C_c_USDBRL_PE_PS_12347_2005_2020"</definedName>
    <definedName name="_C_c_USDCAD_PA_PD">"_C_c_USDCAD_PA_PS_12347_2005_2020"</definedName>
    <definedName name="_C_c_USDCAD_PE_PD">"_C_c_USDCAD_PE_PS_12347_2005_2020"</definedName>
    <definedName name="_C_c_USDCHF_PA_PD">"_C_c_USDCHF_PA_PS_12347_2005_2020"</definedName>
    <definedName name="_C_c_USDCHF_PE_PD">"_C_c_USDCHF_PE_PS_12347_2005_2020"</definedName>
    <definedName name="_C_c_USDCLP_PA_PD">"_C_c_USDCLP_PA_PS_12347_2005_2020"</definedName>
    <definedName name="_C_c_USDCLP_PE_PD">"_C_c_USDCLP_PE_PS_12347_2005_2020"</definedName>
    <definedName name="_C_c_USDDKK_PA_PD">"_C_c_USDDKK_PA_PS_12347_2005_2020"</definedName>
    <definedName name="_C_c_USDDKK_PE_PD">"_C_c_USDDKK_PE_PS_12347_2005_2020"</definedName>
    <definedName name="_C_c_USDJPY_PA_PD">"_C_c_USDJPY_PA_PS_12347_2005_2020"</definedName>
    <definedName name="_C_c_USDJPY_PE_PD">"_C_c_USDJPY_PE_PS_12347_2005_2020"</definedName>
    <definedName name="_C_c_USDKRW_PA_PD">"_C_c_USDKRW_PA_PS_12347_2005_2020"</definedName>
    <definedName name="_C_c_USDKRW_PE_PD">"_C_c_USDKRW_PE_PS_12347_2005_2020"</definedName>
    <definedName name="_C_c_USDMXN_PA_PD">"_C_c_USDMXN_PA_PS_12347_2005_2020"</definedName>
    <definedName name="_C_c_USDMXN_PE_PD">"_C_c_USDMXN_PE_PS_12347_2005_2020"</definedName>
    <definedName name="_C_c_USDMYR_PA_PD">"_C_c_USDMYR_PA_PS_12347_2005_2020"</definedName>
    <definedName name="_C_c_USDMYR_PE_PD">"_C_c_USDMYR_PE_PS_12347_2005_2020"</definedName>
    <definedName name="_C_c_USDPHP_PA_PD">"_C_c_USDPHP_PA_PS_12347_2005_2020"</definedName>
    <definedName name="_C_c_USDPHP_PE_PD">"_C_c_USDPHP_PE_PS_12347_2005_2020"</definedName>
    <definedName name="_C_c_USDPLN_PA_PD">"_C_c_USDPLN_PA_PS_12347_2005_2020"</definedName>
    <definedName name="_C_c_USDPLN_PE_PD">"_C_c_USDPLN_PE_PS_12347_2005_2020"</definedName>
    <definedName name="_C_c_USDSGD_PA_PD">"_C_c_USDSGD_PA_PS_12347_2005_2020"</definedName>
    <definedName name="_C_c_USDSGD_PE_PD">"_C_c_USDSGD_PE_PS_12347_2005_2020"</definedName>
    <definedName name="_C_c_USDTWD_PA_PD">"_C_c_USDTWD_PA_PS_12347_2005_2020"</definedName>
    <definedName name="_C_c_USDTWD_PE_PD">"_C_c_USDTWD_PE_PS_12347_2005_2020"</definedName>
    <definedName name="_C_c_USDZAR_PA_PD">"_C_c_USDZAR_PA_PS_12347_2005_2020"</definedName>
    <definedName name="_C_c_USDZAR_PE_PD">"_C_c_USDZAR_PE_PS_12347_2005_2020"</definedName>
    <definedName name="_C_c_WACC_PD">"_C_c_WACC_PS_12347_2005_2020"</definedName>
    <definedName name="_C_OPEN_ASSUMPTION_PAGES">"RAT|PUB|CCY"</definedName>
    <definedName name="_C_TEMPLATE_BUSINESS_TYPES">"ENE,NONFIN"</definedName>
    <definedName name="_C_TEMPLATE_COIN_DISPLAY">"DEFAULT"</definedName>
    <definedName name="_C_TEMPLATE_CREATED">"#21-Oct-2010 11:16#"</definedName>
    <definedName name="_C_TEMPLATE_CREATED_BY">"scarrasq"</definedName>
    <definedName name="_C_TEMPLATE_TEMPLATE_NAME">"LIVE"</definedName>
    <definedName name="_DAT1" localSheetId="11">#REF!</definedName>
    <definedName name="_DAT1">#REF!</definedName>
    <definedName name="_DAT10" localSheetId="11">#REF!</definedName>
    <definedName name="_DAT10">#REF!</definedName>
    <definedName name="_DAT11" localSheetId="11">#REF!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END1">#REF!</definedName>
    <definedName name="_END2">#REF!</definedName>
    <definedName name="_EPS03" localSheetId="3">#REF!</definedName>
    <definedName name="_EPS03">#REF!</definedName>
    <definedName name="_EPS04" localSheetId="3">#REF!</definedName>
    <definedName name="_EPS04">#REF!</definedName>
    <definedName name="_EPS05" localSheetId="3">#REF!</definedName>
    <definedName name="_EPS05">#REF!</definedName>
    <definedName name="_EPS06" localSheetId="3">#REF!</definedName>
    <definedName name="_EPS06">#REF!</definedName>
    <definedName name="_EPS07" localSheetId="3">#REF!</definedName>
    <definedName name="_EPS07">#REF!</definedName>
    <definedName name="_EPS10" localSheetId="3">#REF!</definedName>
    <definedName name="_EPS10">#REF!</definedName>
    <definedName name="_FAS109">#REF!</definedName>
    <definedName name="_FEB01" localSheetId="6" hidden="1">{#N/A,#N/A,FALSE,"EMPPAY"}</definedName>
    <definedName name="_FEB01" localSheetId="11" hidden="1">{#N/A,#N/A,FALSE,"EMPPAY"}</definedName>
    <definedName name="_FEB01" localSheetId="3" hidden="1">{#N/A,#N/A,FALSE,"EMPPAY"}</definedName>
    <definedName name="_FEB01" hidden="1">{#N/A,#N/A,FALSE,"EMPPAY"}</definedName>
    <definedName name="_Fill" localSheetId="11" hidden="1">#REF!</definedName>
    <definedName name="_Fill" localSheetId="3" hidden="1">#REF!</definedName>
    <definedName name="_Fill" hidden="1">#REF!</definedName>
    <definedName name="_xlnm._FilterDatabase" localSheetId="2" hidden="1">'DT By OI'!$A$2:$F$93</definedName>
    <definedName name="_GOTO_BH688" localSheetId="3">#REF!</definedName>
    <definedName name="_GOTO_BH688">#REF!</definedName>
    <definedName name="_GSRATES_1" hidden="1">"CT30000120040614        "</definedName>
    <definedName name="_GSRATES_10" hidden="1">"CF3000012003033120030101"</definedName>
    <definedName name="_GSRATES_100" hidden="1">"CT300001Latest          "</definedName>
    <definedName name="_GSRATES_11" hidden="1">"CF3000012001102420001024"</definedName>
    <definedName name="_GSRATES_12" hidden="1">"CT30000120011024        "</definedName>
    <definedName name="_GSRATES_13" hidden="1">"CF3000122000123120000101"</definedName>
    <definedName name="_GSRATES_14" hidden="1">"CF3000012000093020000101"</definedName>
    <definedName name="_GSRATES_15" hidden="1">"CT30000120070920        "</definedName>
    <definedName name="_GSRATES_16" hidden="1">"CT30000120050725        "</definedName>
    <definedName name="_GSRATES_17" hidden="1">"CF3000012004083120040726"</definedName>
    <definedName name="_GSRATES_2" hidden="1">"CF50000119971231        "</definedName>
    <definedName name="_GSRATES_3" hidden="1">"CF50000120031231        "</definedName>
    <definedName name="_GSRATES_4" hidden="1">"CF3000012002063020010630"</definedName>
    <definedName name="_GSRATES_5" hidden="1">"CF30000920020930        "</definedName>
    <definedName name="_GSRATES_6" hidden="1">"CF30000920010930        "</definedName>
    <definedName name="_GSRATES_7" hidden="1">"CF50000120020930        "</definedName>
    <definedName name="_GSRATES_8" hidden="1">"CT30000120020930        "</definedName>
    <definedName name="_GSRATES_9" hidden="1">"CF5000012003033120020101"</definedName>
    <definedName name="_GSRATES_COUNT" hidden="1">3</definedName>
    <definedName name="_GSRATES_COUNT1" hidden="1">13</definedName>
    <definedName name="_INV2" localSheetId="11">#REF!</definedName>
    <definedName name="_INV2">#REF!</definedName>
    <definedName name="_INV3" localSheetId="11">#REF!</definedName>
    <definedName name="_INV3">#REF!</definedName>
    <definedName name="_INV4" localSheetId="11">#REF!</definedName>
    <definedName name="_INV4">#REF!</definedName>
    <definedName name="_JAN01" localSheetId="6" hidden="1">{#N/A,#N/A,FALSE,"EMPPAY"}</definedName>
    <definedName name="_JAN01" localSheetId="11" hidden="1">{#N/A,#N/A,FALSE,"EMPPAY"}</definedName>
    <definedName name="_JAN01" localSheetId="3" hidden="1">{#N/A,#N/A,FALSE,"EMPPAY"}</definedName>
    <definedName name="_JAN01" hidden="1">{#N/A,#N/A,FALSE,"EMPPAY"}</definedName>
    <definedName name="_JAN2001" localSheetId="6" hidden="1">{#N/A,#N/A,FALSE,"EMPPAY"}</definedName>
    <definedName name="_JAN2001" localSheetId="11" hidden="1">{#N/A,#N/A,FALSE,"EMPPAY"}</definedName>
    <definedName name="_JAN2001" localSheetId="3" hidden="1">{#N/A,#N/A,FALSE,"EMPPAY"}</definedName>
    <definedName name="_JAN2001" hidden="1">{#N/A,#N/A,FALSE,"EMPPAY"}</definedName>
    <definedName name="_JE103103" localSheetId="3">#REF!</definedName>
    <definedName name="_JE103103">#REF!</definedName>
    <definedName name="_Key1" localSheetId="6" hidden="1">#REF!</definedName>
    <definedName name="_Key1" localSheetId="11" hidden="1">#REF!</definedName>
    <definedName name="_Key1" localSheetId="3" hidden="1">#REF!</definedName>
    <definedName name="_Key1" hidden="1">#REF!</definedName>
    <definedName name="_Key2" hidden="1">#REF!</definedName>
    <definedName name="_ME" hidden="1">#REF!</definedName>
    <definedName name="_Order1" hidden="1">255</definedName>
    <definedName name="_Order1_1" hidden="1">255</definedName>
    <definedName name="_Order1_MM" hidden="1">0</definedName>
    <definedName name="_Order2" hidden="1">255</definedName>
    <definedName name="_Order2_MM" hidden="1">0</definedName>
    <definedName name="_PAG1" localSheetId="11">#REF!</definedName>
    <definedName name="_PAG1">#REF!</definedName>
    <definedName name="_PAG10" localSheetId="11">#REF!</definedName>
    <definedName name="_PAG10">#REF!</definedName>
    <definedName name="_PAG11" localSheetId="11">#REF!</definedName>
    <definedName name="_PAG11">#REF!</definedName>
    <definedName name="_PAG12">#REF!</definedName>
    <definedName name="_PAG13">#REF!</definedName>
    <definedName name="_PAG14">#REF!</definedName>
    <definedName name="_PAG15">#REF!</definedName>
    <definedName name="_PAG2">#REF!</definedName>
    <definedName name="_PAG3">#REF!</definedName>
    <definedName name="_PAG4">#REF!</definedName>
    <definedName name="_PAG5">#REF!</definedName>
    <definedName name="_PAG6">#REF!</definedName>
    <definedName name="_PAG7">#REF!</definedName>
    <definedName name="_PAG8">#REF!</definedName>
    <definedName name="_PAG9">#REF!</definedName>
    <definedName name="_Parse_In" hidden="1">#REF!</definedName>
    <definedName name="_Parse_Out" hidden="1">#REF!</definedName>
    <definedName name="_PeriodYTD" localSheetId="3">#REF!</definedName>
    <definedName name="_PeriodYTD">#REF!</definedName>
    <definedName name="_pg1" localSheetId="11">#REF!</definedName>
    <definedName name="_pg1" localSheetId="3">#REF!</definedName>
    <definedName name="_pg1">#REF!</definedName>
    <definedName name="_pg2" localSheetId="11">#REF!</definedName>
    <definedName name="_pg2">#REF!</definedName>
    <definedName name="_PLS1" localSheetId="3">#REF!</definedName>
    <definedName name="_PLS1">#REF!</definedName>
    <definedName name="_PLS2" localSheetId="3">#REF!</definedName>
    <definedName name="_PLS2">#REF!</definedName>
    <definedName name="_QModel" localSheetId="11" hidden="1">{"assumptions","balance_sheet","book_tax_calc","title","debt","debt_amort","depr_tax_calc","exp_calcs","oper_assump_exp","oper_assump_exp2","oper_assump_revs","operating_assumptions","Profit_loss","rev_calcs"}</definedName>
    <definedName name="_QModel" localSheetId="3" hidden="1">{"assumptions","balance_sheet","book_tax_calc","title","debt","debt_amort","depr_tax_calc","exp_calcs","oper_assump_exp","oper_assump_exp2","oper_assump_revs","operating_assumptions","Profit_loss","rev_calcs"}</definedName>
    <definedName name="_QModel" hidden="1">{"assumptions","balance_sheet","book_tax_calc","title","debt","debt_amort","depr_tax_calc","exp_calcs","oper_assump_exp","oper_assump_exp2","oper_assump_revs","operating_assumptions","Profit_loss","rev_calcs"}</definedName>
    <definedName name="_r" hidden="1">"Formula removed, name can be deleted."</definedName>
    <definedName name="_Regression_Int" hidden="1">1</definedName>
    <definedName name="_Regression_Out" localSheetId="11" hidden="1">#REF!</definedName>
    <definedName name="_Regression_Out" hidden="1">#REF!</definedName>
    <definedName name="_Regression_X" localSheetId="11" hidden="1">#REF!</definedName>
    <definedName name="_Regression_X" hidden="1">#REF!</definedName>
    <definedName name="_Regression_Y" localSheetId="11" hidden="1">#REF!</definedName>
    <definedName name="_Regression_Y" hidden="1">#REF!</definedName>
    <definedName name="_sam1">#REF!</definedName>
    <definedName name="_SBaseRef" localSheetId="3">#REF!</definedName>
    <definedName name="_SBaseRef">#REF!</definedName>
    <definedName name="_SO2" localSheetId="11">#REF!</definedName>
    <definedName name="_SO2" localSheetId="3">#REF!</definedName>
    <definedName name="_SO2">#REF!</definedName>
    <definedName name="_Sort" localSheetId="6" hidden="1">#REF!</definedName>
    <definedName name="_Sort" hidden="1">#REF!</definedName>
    <definedName name="_sort2" localSheetId="6" hidden="1">#REF!</definedName>
    <definedName name="_sort2" hidden="1">#REF!</definedName>
    <definedName name="_ss1">#REF!</definedName>
    <definedName name="_SUM1473">#REF!</definedName>
    <definedName name="_Table1_In1" hidden="1">#REF!</definedName>
    <definedName name="_Table1_Out" hidden="1">#REF!</definedName>
    <definedName name="_Table2_In1" localSheetId="3" hidden="1">#REF!</definedName>
    <definedName name="_Table2_In1" hidden="1">#REF!</definedName>
    <definedName name="_Table2_In2" localSheetId="3" hidden="1">#REF!</definedName>
    <definedName name="_Table2_In2" hidden="1">#REF!</definedName>
    <definedName name="_Table2_Out" hidden="1">#REF!</definedName>
    <definedName name="_Table3_In2" localSheetId="3" hidden="1">#REF!</definedName>
    <definedName name="_Table3_In2" hidden="1">#REF!</definedName>
    <definedName name="_tet12" localSheetId="6" hidden="1">{"assumptions",#N/A,FALSE,"Scenario 1";"valuation",#N/A,FALSE,"Scenario 1"}</definedName>
    <definedName name="_tet12" localSheetId="11" hidden="1">{"assumptions",#N/A,FALSE,"Scenario 1";"valuation",#N/A,FALSE,"Scenario 1"}</definedName>
    <definedName name="_tet12" localSheetId="3" hidden="1">{"assumptions",#N/A,FALSE,"Scenario 1";"valuation",#N/A,FALSE,"Scenario 1"}</definedName>
    <definedName name="_tet12" hidden="1">{"assumptions",#N/A,FALSE,"Scenario 1";"valuation",#N/A,FALSE,"Scenario 1"}</definedName>
    <definedName name="_tet5" localSheetId="6" hidden="1">{"assumptions",#N/A,FALSE,"Scenario 1";"valuation",#N/A,FALSE,"Scenario 1"}</definedName>
    <definedName name="_tet5" localSheetId="11" hidden="1">{"assumptions",#N/A,FALSE,"Scenario 1";"valuation",#N/A,FALSE,"Scenario 1"}</definedName>
    <definedName name="_tet5" localSheetId="3" hidden="1">{"assumptions",#N/A,FALSE,"Scenario 1";"valuation",#N/A,FALSE,"Scenario 1"}</definedName>
    <definedName name="_tet5" hidden="1">{"assumptions",#N/A,FALSE,"Scenario 1";"valuation",#N/A,FALSE,"Scenario 1"}</definedName>
    <definedName name="_tse300" localSheetId="3">#REF!</definedName>
    <definedName name="_tse300">#REF!</definedName>
    <definedName name="_WP2" localSheetId="11">#REF!</definedName>
    <definedName name="_WP2" localSheetId="3">#REF!</definedName>
    <definedName name="_WP2">#REF!</definedName>
    <definedName name="_WP3" localSheetId="11">#REF!</definedName>
    <definedName name="_WP3">#REF!</definedName>
    <definedName name="_ZZ223" localSheetId="11">#REF!</definedName>
    <definedName name="_ZZ223">#REF!</definedName>
    <definedName name="A" localSheetId="6">#REF!</definedName>
    <definedName name="A" localSheetId="11">#REF!</definedName>
    <definedName name="A" localSheetId="3">#REF!</definedName>
    <definedName name="a" hidden="1">{"LBO Summary",#N/A,FALSE,"Summary"}</definedName>
    <definedName name="AAA_DOCTOPS" hidden="1">"AAA_SET"</definedName>
    <definedName name="AAA_duser" hidden="1">"OFF"</definedName>
    <definedName name="AAA_u999998" hidden="1">"nlfoote@970721231427"</definedName>
    <definedName name="AAA_u999999" hidden="1">"nlfoote@970721231348"</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bc" localSheetId="11"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abc"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abc"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ABNAMRO" localSheetId="3">#REF!</definedName>
    <definedName name="ABNAMRO">#REF!</definedName>
    <definedName name="acc" localSheetId="3">#REF!</definedName>
    <definedName name="acc">#REF!</definedName>
    <definedName name="AccdPenCostDisclProVal" localSheetId="3">#REF!</definedName>
    <definedName name="AccdPenCostDisclProVal">#REF!</definedName>
    <definedName name="AcCell" localSheetId="3">#REF!</definedName>
    <definedName name="AcCell">#REF!</definedName>
    <definedName name="Access_Button" hidden="1">"MKTTERM_DATA_List"</definedName>
    <definedName name="AccessDatabase" hidden="1">"J:\RGULMIL\232029.mdb"</definedName>
    <definedName name="Account">#REF!</definedName>
    <definedName name="ACCOUNTANT">#REF!</definedName>
    <definedName name="ACCRUAL">#REF!</definedName>
    <definedName name="Acct_AZ_UNSG_By_Plant">#REF!</definedName>
    <definedName name="Acct_Owner" localSheetId="3">#REF!</definedName>
    <definedName name="Acct_Owner">#REF!</definedName>
    <definedName name="acq" localSheetId="3">#REF!</definedName>
    <definedName name="acq">#REF!</definedName>
    <definedName name="acqchgenabling" localSheetId="3">#REF!</definedName>
    <definedName name="acqchgenabling">#REF!</definedName>
    <definedName name="acqchgfe" localSheetId="3">#REF!</definedName>
    <definedName name="acqchgfe">#REF!</definedName>
    <definedName name="acqchgoperations" localSheetId="3">#REF!</definedName>
    <definedName name="acqchgoperations">#REF!</definedName>
    <definedName name="acqenabling" localSheetId="3">#REF!</definedName>
    <definedName name="acqenabling">#REF!</definedName>
    <definedName name="acqfe" localSheetId="3">#REF!</definedName>
    <definedName name="acqfe">#REF!</definedName>
    <definedName name="acqoperations" localSheetId="3">#REF!</definedName>
    <definedName name="acqoperations">#REF!</definedName>
    <definedName name="acquiror" localSheetId="3">#REF!</definedName>
    <definedName name="acquiror">#REF!</definedName>
    <definedName name="AcquisitionMgmtRev1" localSheetId="3">#REF!</definedName>
    <definedName name="AcquisitionMgmtRev1">#REF!</definedName>
    <definedName name="AcquisitionMgmtRev2" localSheetId="3">#REF!</definedName>
    <definedName name="AcquisitionMgmtRev2">#REF!</definedName>
    <definedName name="AcquisitionNIWalk" localSheetId="3">#REF!</definedName>
    <definedName name="AcquisitionNIWalk">#REF!</definedName>
    <definedName name="AcquisitionQPack1" localSheetId="3">#REF!</definedName>
    <definedName name="AcquisitionQPack1">#REF!</definedName>
    <definedName name="AcquisitionQPack2" localSheetId="3">#REF!</definedName>
    <definedName name="AcquisitionQPack2">#REF!</definedName>
    <definedName name="ACTDEM" localSheetId="3">#REF!</definedName>
    <definedName name="ACTDEM">#REF!</definedName>
    <definedName name="actI" localSheetId="3">#REF!</definedName>
    <definedName name="actI">#REF!</definedName>
    <definedName name="actII" localSheetId="3">#REF!</definedName>
    <definedName name="actII">#REF!</definedName>
    <definedName name="actIII" localSheetId="3">#REF!</definedName>
    <definedName name="actIII">#REF!</definedName>
    <definedName name="actIV" localSheetId="3">#REF!</definedName>
    <definedName name="actIV">#REF!</definedName>
    <definedName name="ACTUAL_DEMAND__KW" localSheetId="3">#REF!</definedName>
    <definedName name="ACTUAL_DEMAND__KW">#REF!</definedName>
    <definedName name="Actual_Net_Rev_Req">#REF!</definedName>
    <definedName name="Actuals" localSheetId="11">OFFSET(#REF!,1,2,[0]!NumRows-1,20)</definedName>
    <definedName name="Actuals" localSheetId="3">OFFSET(#REF!,1,2,[0]!NumRows-1,20)</definedName>
    <definedName name="Actuals">OFFSET(#REF!,1,2,[0]!NumRows-1,20)</definedName>
    <definedName name="Actuals2">#N/A</definedName>
    <definedName name="ActualType" localSheetId="11">#REF!</definedName>
    <definedName name="ActualType" localSheetId="3">#REF!</definedName>
    <definedName name="ActualType">#REF!</definedName>
    <definedName name="ACwvu.Hedge._.Data._.Sheet." localSheetId="3" hidden="1">#REF!</definedName>
    <definedName name="ACwvu.Hedge._.Data._.Sheet." hidden="1">#REF!</definedName>
    <definedName name="ACwvu.Hedge._.Graphs." hidden="1">#REF!</definedName>
    <definedName name="adam" hidden="1">#REF!</definedName>
    <definedName name="ADDITIVEDATA">#REF!</definedName>
    <definedName name="adfa" localSheetId="11"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adfa" localSheetId="3"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adfa"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ADI">#REF!</definedName>
    <definedName name="ADIT" localSheetId="3">#REF!</definedName>
    <definedName name="ADIT">#REF!</definedName>
    <definedName name="adj" localSheetId="11">#REF!</definedName>
    <definedName name="adj">#REF!</definedName>
    <definedName name="Adj_JE" localSheetId="11" hidden="1">{#N/A,#N/A,TRUE,"MarginCalc";#N/A,#N/A,TRUE,"Proposal.kW Firm";#N/A,#N/A,TRUE,"PurCalc";#N/A,#N/A,TRUE,"PurCalc Other"}</definedName>
    <definedName name="Adj_JE" localSheetId="3" hidden="1">{#N/A,#N/A,TRUE,"MarginCalc";#N/A,#N/A,TRUE,"Proposal.kW Firm";#N/A,#N/A,TRUE,"PurCalc";#N/A,#N/A,TRUE,"PurCalc Other"}</definedName>
    <definedName name="Adj_JE" hidden="1">{#N/A,#N/A,TRUE,"MarginCalc";#N/A,#N/A,TRUE,"Proposal.kW Firm";#N/A,#N/A,TRUE,"PurCalc";#N/A,#N/A,TRUE,"PurCalc Other"}</definedName>
    <definedName name="Adjusted_KW" localSheetId="3">#REF!</definedName>
    <definedName name="Adjusted_KW">#REF!</definedName>
    <definedName name="ADJUSTMENTS" localSheetId="11">#REF!</definedName>
    <definedName name="ADJUSTMENTS" localSheetId="3">#REF!</definedName>
    <definedName name="ADJUSTMENTS">#REF!</definedName>
    <definedName name="admn" localSheetId="3">#REF!</definedName>
    <definedName name="admn">#REF!</definedName>
    <definedName name="AEAlloc" localSheetId="3">#REF!</definedName>
    <definedName name="AEAlloc">#REF!</definedName>
    <definedName name="aedfadf" localSheetId="11" hidden="1">TextRefCopy1</definedName>
    <definedName name="aedfadf" localSheetId="3" hidden="1">TextRefCopy1</definedName>
    <definedName name="aedfadf" hidden="1">TextRefCopy1</definedName>
    <definedName name="AGEDATA" localSheetId="11">#REF!</definedName>
    <definedName name="AGEDATA" localSheetId="3">#REF!</definedName>
    <definedName name="AGEDATA">#REF!</definedName>
    <definedName name="AGL" localSheetId="3">#REF!</definedName>
    <definedName name="AGL">#REF!</definedName>
    <definedName name="AGL.py" localSheetId="3">#REF!</definedName>
    <definedName name="AGL.py">#REF!</definedName>
    <definedName name="AGL_OCIDiscl.py" localSheetId="3">#REF!</definedName>
    <definedName name="AGL_OCIDiscl.py">#REF!</definedName>
    <definedName name="AGLProVal.ny" localSheetId="3">#REF!</definedName>
    <definedName name="AGLProVal.ny">#REF!</definedName>
    <definedName name="Aktueller_Tag" localSheetId="11">#REF!</definedName>
    <definedName name="Aktueller_Tag">#REF!</definedName>
    <definedName name="Alignment" hidden="1">"a1"</definedName>
    <definedName name="All" localSheetId="11">#REF!</definedName>
    <definedName name="All">#REF!</definedName>
    <definedName name="ALL_DEPTS_WITH_OU_TREE_NODE_BU" localSheetId="11">#REF!</definedName>
    <definedName name="ALL_DEPTS_WITH_OU_TREE_NODE_BU">#REF!</definedName>
    <definedName name="Alloc_Desc" localSheetId="11">#REF!</definedName>
    <definedName name="Alloc_Desc" localSheetId="3">#REF!</definedName>
    <definedName name="Alloc_Desc">#REF!</definedName>
    <definedName name="Alloc_Tbl" localSheetId="11">#REF!</definedName>
    <definedName name="Alloc_Tbl" localSheetId="3">#REF!</definedName>
    <definedName name="Alloc_Tbl">#REF!</definedName>
    <definedName name="ALLOCATION" localSheetId="11">#REF!</definedName>
    <definedName name="ALLOCATION">#REF!</definedName>
    <definedName name="AllocationDate">#REF!</definedName>
    <definedName name="Allocator.gross.plant" localSheetId="3">#REF!</definedName>
    <definedName name="Allocator.gross.plant">#REF!</definedName>
    <definedName name="Allocator.net.plant" localSheetId="3">#REF!</definedName>
    <definedName name="Allocator.net.plant">#REF!</definedName>
    <definedName name="Allocator.wages.salary" localSheetId="3">#REF!</definedName>
    <definedName name="Allocator.wages.salary">#REF!</definedName>
    <definedName name="Allocators" localSheetId="3">#REF!</definedName>
    <definedName name="Allocators">#REF!</definedName>
    <definedName name="ALLSUM" localSheetId="11">#REF!</definedName>
    <definedName name="ALLSUM">#REF!</definedName>
    <definedName name="AMORTACC" localSheetId="11">#REF!</definedName>
    <definedName name="AMORTACC">#REF!</definedName>
    <definedName name="AMORTEXP">#REF!</definedName>
    <definedName name="AmortText" localSheetId="3">#REF!</definedName>
    <definedName name="AmortText">#REF!</definedName>
    <definedName name="Annual01" localSheetId="3">#REF!</definedName>
    <definedName name="Annual01">#REF!</definedName>
    <definedName name="Annual02" localSheetId="3">#REF!</definedName>
    <definedName name="Annual02">#REF!</definedName>
    <definedName name="Annual03" localSheetId="3">#REF!</definedName>
    <definedName name="Annual03">#REF!</definedName>
    <definedName name="Annual04" localSheetId="3">#REF!</definedName>
    <definedName name="Annual04">#REF!</definedName>
    <definedName name="Annuals" localSheetId="11">OFFSET(#REF!,1,1,[0]!NumYears,19)</definedName>
    <definedName name="Annuals" localSheetId="3">OFFSET(#REF!,1,1,[0]!NumYears,19)</definedName>
    <definedName name="Annuals">OFFSET(#REF!,1,1,[0]!NumYears,19)</definedName>
    <definedName name="Annuals2">#N/A</definedName>
    <definedName name="anscount" hidden="1">3</definedName>
    <definedName name="APCFAC" localSheetId="3">#REF!</definedName>
    <definedName name="APCFAC">#REF!</definedName>
    <definedName name="APCLF" localSheetId="3">#REF!</definedName>
    <definedName name="APCLF">#REF!</definedName>
    <definedName name="APCMW" localSheetId="3">#REF!</definedName>
    <definedName name="APCMW">#REF!</definedName>
    <definedName name="APCMWH">#REF!</definedName>
    <definedName name="APN" localSheetId="11">#REF!</definedName>
    <definedName name="APN">#REF!</definedName>
    <definedName name="APSC" localSheetId="3">#REF!</definedName>
    <definedName name="APSC">#REF!</definedName>
    <definedName name="APSC.py" localSheetId="3">#REF!</definedName>
    <definedName name="APSC.py">#REF!</definedName>
    <definedName name="APSC_OCI.py" localSheetId="3">#REF!</definedName>
    <definedName name="APSC_OCI.py">#REF!</definedName>
    <definedName name="APSCProVal.ny" localSheetId="3">#REF!</definedName>
    <definedName name="APSCProVal.ny">#REF!</definedName>
    <definedName name="APWREFVNUAN" hidden="1">"'f4"</definedName>
    <definedName name="Aquila" localSheetId="3">#REF!</definedName>
    <definedName name="Aquila">#REF!</definedName>
    <definedName name="array_names" localSheetId="3">#REF!</definedName>
    <definedName name="array_names">#REF!</definedName>
    <definedName name="array_num" localSheetId="3">#REF!</definedName>
    <definedName name="array_num">#REF!</definedName>
    <definedName name="AS2DocOpenMode" hidden="1">"AS2DocumentEdit"</definedName>
    <definedName name="AS2HasNoAutoHeaderFooter" hidden="1">" "</definedName>
    <definedName name="AS2NamedRange" hidden="1">7</definedName>
    <definedName name="AS2ReportLS" hidden="1">1</definedName>
    <definedName name="AS2SyncStepLS" hidden="1">0</definedName>
    <definedName name="AS2VersionLS" hidden="1">300</definedName>
    <definedName name="ASD" localSheetId="11">#REF!</definedName>
    <definedName name="ASD">#REF!</definedName>
    <definedName name="asdf" localSheetId="11" hidden="1">#REF!</definedName>
    <definedName name="asdf" localSheetId="3" hidden="1">#REF!</definedName>
    <definedName name="asdf" hidden="1">#REF!</definedName>
    <definedName name="asdfaweg" localSheetId="11" hidden="1">{"fdsup://directions/FAT Viewer?action=UPDATE&amp;creator=factset&amp;DYN_ARGS=TRUE&amp;DOC_NAME=FAT:FQL_AUDITING_CLIENT_TEMPLATE.FAT&amp;display_string=Audit&amp;VAR:KEY=BWLGBUVUVS&amp;VAR:QUERY=UkdGX0VOVFJQUl9WQUxfREFJTFkoMzkwMzQsLCxSRiwsJ0RJTCcp&amp;WINDOW=FIRST_POPUP&amp;HEIGHT=450&amp;WI","DTH=450&amp;START_MAXIMIZED=FALSE&amp;VAR:CALENDAR=US&amp;VAR:SYMBOL=596465&amp;VAR:INDEX=0"}</definedName>
    <definedName name="asdfaweg" localSheetId="3" hidden="1">{"fdsup://directions/FAT Viewer?action=UPDATE&amp;creator=factset&amp;DYN_ARGS=TRUE&amp;DOC_NAME=FAT:FQL_AUDITING_CLIENT_TEMPLATE.FAT&amp;display_string=Audit&amp;VAR:KEY=BWLGBUVUVS&amp;VAR:QUERY=UkdGX0VOVFJQUl9WQUxfREFJTFkoMzkwMzQsLCxSRiwsJ0RJTCcp&amp;WINDOW=FIRST_POPUP&amp;HEIGHT=450&amp;WI","DTH=450&amp;START_MAXIMIZED=FALSE&amp;VAR:CALENDAR=US&amp;VAR:SYMBOL=596465&amp;VAR:INDEX=0"}</definedName>
    <definedName name="asdfaweg" hidden="1">{"fdsup://directions/FAT Viewer?action=UPDATE&amp;creator=factset&amp;DYN_ARGS=TRUE&amp;DOC_NAME=FAT:FQL_AUDITING_CLIENT_TEMPLATE.FAT&amp;display_string=Audit&amp;VAR:KEY=BWLGBUVUVS&amp;VAR:QUERY=UkdGX0VOVFJQUl9WQUxfREFJTFkoMzkwMzQsLCxSRiwsJ0RJTCcp&amp;WINDOW=FIRST_POPUP&amp;HEIGHT=450&amp;WI","DTH=450&amp;START_MAXIMIZED=FALSE&amp;VAR:CALENDAR=US&amp;VAR:SYMBOL=596465&amp;VAR:INDEX=0"}</definedName>
    <definedName name="ASOF" localSheetId="11">#REF!</definedName>
    <definedName name="ASOF">#REF!</definedName>
    <definedName name="asset" localSheetId="3">#REF!</definedName>
    <definedName name="asset">#REF!</definedName>
    <definedName name="AssetReturn.py" localSheetId="3">#REF!</definedName>
    <definedName name="AssetReturn.py">#REF!</definedName>
    <definedName name="Astoria" localSheetId="3">#REF!</definedName>
    <definedName name="Astoria">#REF!</definedName>
    <definedName name="ATO" localSheetId="3">#REF!</definedName>
    <definedName name="ATO">#REF!</definedName>
    <definedName name="ATO.py" localSheetId="3">#REF!</definedName>
    <definedName name="ATO.py">#REF!</definedName>
    <definedName name="ATO_OCIProVal.py" localSheetId="3">#REF!</definedName>
    <definedName name="ATO_OCIProVal.py">#REF!</definedName>
    <definedName name="ATOProVal.ny" localSheetId="3">#REF!</definedName>
    <definedName name="ATOProVal.ny">#REF!</definedName>
    <definedName name="Attach" localSheetId="3">#REF!</definedName>
    <definedName name="Attach">#REF!</definedName>
    <definedName name="Attachment" localSheetId="3">#REF!</definedName>
    <definedName name="Attachment">#REF!</definedName>
    <definedName name="avail_offpk" localSheetId="3">#REF!</definedName>
    <definedName name="avail_offpk">#REF!</definedName>
    <definedName name="avail_pk" localSheetId="3">#REF!</definedName>
    <definedName name="avail_pk">#REF!</definedName>
    <definedName name="AvgSalScaleFASB" localSheetId="3">#REF!</definedName>
    <definedName name="AvgSalScaleFASB">#REF!</definedName>
    <definedName name="AvgSalScaleFASB.py" localSheetId="3">#REF!</definedName>
    <definedName name="AvgSalScaleFASB.py">#REF!</definedName>
    <definedName name="AvgSalScaleFASBDiscl" localSheetId="3">#REF!</definedName>
    <definedName name="AvgSalScaleFASBDiscl">#REF!</definedName>
    <definedName name="AvgSalScaleFASBDiscl.py" localSheetId="3">#REF!</definedName>
    <definedName name="AvgSalScaleFASBDiscl.py">#REF!</definedName>
    <definedName name="AWGopebByPlanPage1" localSheetId="11">#REF!</definedName>
    <definedName name="AWGopebByPlanPage1" localSheetId="3">#REF!</definedName>
    <definedName name="AWGopebByPlanPage1">#REF!</definedName>
    <definedName name="AWGopebByPlanPage2" localSheetId="11">#REF!</definedName>
    <definedName name="AWGopebByPlanPage2">#REF!</definedName>
    <definedName name="AWGopebByPlanPage3" localSheetId="11">#REF!</definedName>
    <definedName name="AWGopebByPlanPage3">#REF!</definedName>
    <definedName name="AWGopebPage1">#REF!</definedName>
    <definedName name="AWGopebPage2">#REF!</definedName>
    <definedName name="AWGopebPage3">#REF!</definedName>
    <definedName name="B1P1">#REF!</definedName>
    <definedName name="Balances">#REF!</definedName>
    <definedName name="BalanceSheet" localSheetId="3">#REF!</definedName>
    <definedName name="BalanceSheet">#REF!</definedName>
    <definedName name="BalanceSheetAdj" localSheetId="3">#REF!</definedName>
    <definedName name="BalanceSheetAdj">#REF!</definedName>
    <definedName name="BalanceSheetLY" localSheetId="3">#REF!</definedName>
    <definedName name="BalanceSheetLY">#REF!</definedName>
    <definedName name="BalanceSheetLYAdj" localSheetId="3">#REF!</definedName>
    <definedName name="BalanceSheetLYAdj">#REF!</definedName>
    <definedName name="BalanceSheetOP" localSheetId="3">#REF!</definedName>
    <definedName name="BalanceSheetOP">#REF!</definedName>
    <definedName name="BalanceSheetOPAdj" localSheetId="3">#REF!</definedName>
    <definedName name="BalanceSheetOPAdj">#REF!</definedName>
    <definedName name="Base_Year" localSheetId="3">#REF!</definedName>
    <definedName name="Base_Year">#REF!</definedName>
    <definedName name="BaseAmtCol" localSheetId="11">#REF!</definedName>
    <definedName name="BaseAmtCol">#REF!</definedName>
    <definedName name="BASEPRICE" localSheetId="11">#REF!</definedName>
    <definedName name="BASEPRICE">#REF!</definedName>
    <definedName name="baseyr" localSheetId="3">#REF!</definedName>
    <definedName name="baseyr">#REF!</definedName>
    <definedName name="BBFAC" localSheetId="3">#REF!</definedName>
    <definedName name="BBFAC">#REF!</definedName>
    <definedName name="BBL" localSheetId="11">#REF!</definedName>
    <definedName name="BBL">#REF!</definedName>
    <definedName name="BBLF">#REF!</definedName>
    <definedName name="BBMW">#REF!</definedName>
    <definedName name="BBMWH">#REF!</definedName>
    <definedName name="bd" localSheetId="3">#REF!</definedName>
    <definedName name="bd">#REF!</definedName>
    <definedName name="BeginningAcqHeadCount" localSheetId="11">#REF!</definedName>
    <definedName name="BeginningAcqHeadCount">#REF!</definedName>
    <definedName name="BEL_BTW" localSheetId="3">#REF!,#REF!,#REF!</definedName>
    <definedName name="BEL_BTW">#REF!,#REF!,#REF!</definedName>
    <definedName name="belgie" localSheetId="11">#REF!</definedName>
    <definedName name="belgie" localSheetId="3">#REF!</definedName>
    <definedName name="belgie">#REF!</definedName>
    <definedName name="bench" localSheetId="3">#REF!</definedName>
    <definedName name="bench">#REF!</definedName>
    <definedName name="BenCsts_review" localSheetId="3">#REF!</definedName>
    <definedName name="BenCsts_review">#REF!</definedName>
    <definedName name="Benefit_names" localSheetId="3">#REF!</definedName>
    <definedName name="Benefit_names">#REF!</definedName>
    <definedName name="BftPmtsDiscl" localSheetId="3">#REF!</definedName>
    <definedName name="BftPmtsDiscl">#REF!</definedName>
    <definedName name="BftPmtsDiscl.py" localSheetId="3">#REF!</definedName>
    <definedName name="BftPmtsDiscl.py">#REF!</definedName>
    <definedName name="BftPmtsDisclProVal" localSheetId="3">#REF!</definedName>
    <definedName name="BftPmtsDisclProVal">#REF!</definedName>
    <definedName name="BG_Del" hidden="1">15</definedName>
    <definedName name="BG_Ins" hidden="1">4</definedName>
    <definedName name="BG_Mod" hidden="1">6</definedName>
    <definedName name="BHCopebByPlanPage1" localSheetId="11">#REF!</definedName>
    <definedName name="BHCopebByPlanPage1" localSheetId="3">#REF!</definedName>
    <definedName name="BHCopebByPlanPage1">#REF!</definedName>
    <definedName name="BHCopebByPlanPage2" localSheetId="11">#REF!</definedName>
    <definedName name="BHCopebByPlanPage2">#REF!</definedName>
    <definedName name="BHCopebByPlanPage3" localSheetId="11">#REF!</definedName>
    <definedName name="BHCopebByPlanPage3">#REF!</definedName>
    <definedName name="BHCopebPage1">#REF!</definedName>
    <definedName name="BHCopebPage2">#REF!</definedName>
    <definedName name="BHCopebPage3">#REF!</definedName>
    <definedName name="BHER" localSheetId="3">#REF!</definedName>
    <definedName name="BHER">#REF!</definedName>
    <definedName name="BHPIAbyPlanPage1" localSheetId="11">#REF!</definedName>
    <definedName name="BHPIAbyPlanPage1" localSheetId="3">#REF!</definedName>
    <definedName name="BHPIAbyPlanPage1">#REF!</definedName>
    <definedName name="BHPIAbyPlanPage2" localSheetId="11">#REF!</definedName>
    <definedName name="BHPIAbyPlanPage2">#REF!</definedName>
    <definedName name="BHPIAbyPlanPage3" localSheetId="11">#REF!</definedName>
    <definedName name="BHPIAbyPlanPage3">#REF!</definedName>
    <definedName name="BHPIApage1">#REF!</definedName>
    <definedName name="BHPIApage2">#REF!</definedName>
    <definedName name="BHPIApage3">#REF!</definedName>
    <definedName name="BHUHdrate">#REF!</definedName>
    <definedName name="BHUHIAdrate">#REF!</definedName>
    <definedName name="BHUHIAPage1">#REF!</definedName>
    <definedName name="BHUHIAPage2">#REF!</definedName>
    <definedName name="BHUHIAPage3">#REF!</definedName>
    <definedName name="BHUHopebByPlanPage1">#REF!</definedName>
    <definedName name="BHUHopebByPlanPage2">#REF!</definedName>
    <definedName name="BHUHopebByPlanPage3">#REF!</definedName>
    <definedName name="BHUHOPEBdrate">#REF!</definedName>
    <definedName name="BHUHopebPage1">#REF!</definedName>
    <definedName name="BHUHopebPage2">#REF!</definedName>
    <definedName name="BHUHopebPage3">#REF!</definedName>
    <definedName name="BigSandy" localSheetId="3">#REF!</definedName>
    <definedName name="BigSandy">#REF!</definedName>
    <definedName name="BILL1473" localSheetId="11">#REF!</definedName>
    <definedName name="BILL1473" localSheetId="3">#REF!</definedName>
    <definedName name="BILL1473">#REF!</definedName>
    <definedName name="BILLED_HOURS">#REF!</definedName>
    <definedName name="BILLFREQ" localSheetId="11">#REF!</definedName>
    <definedName name="BILLFREQ">#REF!</definedName>
    <definedName name="BILLFROM">#REF!</definedName>
    <definedName name="BILLING_DEMAND__KW">#REF!</definedName>
    <definedName name="billratesa" localSheetId="3">#REF!</definedName>
    <definedName name="billratesa">#REF!</definedName>
    <definedName name="billratesa1" localSheetId="3">#REF!</definedName>
    <definedName name="billratesa1">#REF!</definedName>
    <definedName name="BILLRATESA2" localSheetId="3">#REF!</definedName>
    <definedName name="BILLRATESA2">#REF!</definedName>
    <definedName name="BillRatesB" localSheetId="3">#REF!</definedName>
    <definedName name="BillRatesB">#REF!</definedName>
    <definedName name="billratesB1" localSheetId="3">#REF!</definedName>
    <definedName name="billratesB1">#REF!</definedName>
    <definedName name="BILLRATESC" localSheetId="3">#REF!</definedName>
    <definedName name="BILLRATESC">#REF!</definedName>
    <definedName name="BILLRATESD" localSheetId="3">#REF!</definedName>
    <definedName name="BILLRATESD">#REF!</definedName>
    <definedName name="BillRatesE" localSheetId="3">#REF!</definedName>
    <definedName name="BillRatesE">#REF!</definedName>
    <definedName name="BILLSUMMARYA" localSheetId="3">#REF!</definedName>
    <definedName name="BILLSUMMARYA">#REF!</definedName>
    <definedName name="BILLSUMMARYA1" localSheetId="3">#REF!</definedName>
    <definedName name="BILLSUMMARYA1">#REF!</definedName>
    <definedName name="BILLSUMMARYA2" localSheetId="3">#REF!</definedName>
    <definedName name="BILLSUMMARYA2">#REF!</definedName>
    <definedName name="BILLSUMMARYB" localSheetId="3">#REF!</definedName>
    <definedName name="BILLSUMMARYB">#REF!</definedName>
    <definedName name="BILLSUMMARYB1" localSheetId="3">#REF!</definedName>
    <definedName name="BILLSUMMARYB1">#REF!</definedName>
    <definedName name="BILLSUMMARYC" localSheetId="3">#REF!</definedName>
    <definedName name="BILLSUMMARYC">#REF!</definedName>
    <definedName name="billsummaryc1" localSheetId="3">#REF!</definedName>
    <definedName name="billsummaryc1">#REF!</definedName>
    <definedName name="BILLSUMMARYD" localSheetId="3">#REF!</definedName>
    <definedName name="BILLSUMMARYD">#REF!</definedName>
    <definedName name="BILLSUMMARYE" localSheetId="3">#REF!</definedName>
    <definedName name="BILLSUMMARYE">#REF!</definedName>
    <definedName name="BillSummaryF" localSheetId="3">#REF!</definedName>
    <definedName name="BillSummaryF">#REF!</definedName>
    <definedName name="BILLTO" localSheetId="11">#REF!</definedName>
    <definedName name="BILLTO" localSheetId="3">#REF!</definedName>
    <definedName name="BILLTO">#REF!</definedName>
    <definedName name="BILLVOL" localSheetId="11">#REF!</definedName>
    <definedName name="BILLVOL">#REF!</definedName>
    <definedName name="BILLWAS" localSheetId="11">#REF!</definedName>
    <definedName name="BILLWAS" localSheetId="3">#REF!</definedName>
    <definedName name="BILLWAS">#REF!</definedName>
    <definedName name="BKH_NOL" localSheetId="3">#REF!</definedName>
    <definedName name="BKH_NOL">#REF!</definedName>
    <definedName name="BLAIR" localSheetId="11">#REF!</definedName>
    <definedName name="BLAIR" localSheetId="3">#REF!</definedName>
    <definedName name="BLAIR">#REF!</definedName>
    <definedName name="BLPH14" localSheetId="11" hidden="1">#REF!</definedName>
    <definedName name="BLPH14" localSheetId="3" hidden="1">#REF!</definedName>
    <definedName name="BLPH14" hidden="1">#REF!</definedName>
    <definedName name="BLPH16" localSheetId="11" hidden="1">#REF!</definedName>
    <definedName name="BLPH16" localSheetId="3" hidden="1">#REF!</definedName>
    <definedName name="BLPH16" hidden="1">#REF!</definedName>
    <definedName name="BLPH17" localSheetId="11" hidden="1">#REF!</definedName>
    <definedName name="BLPH17" localSheetId="3" hidden="1">#REF!</definedName>
    <definedName name="BLPH17" hidden="1">#REF!</definedName>
    <definedName name="BLPH19" localSheetId="3" hidden="1">#REF!</definedName>
    <definedName name="BLPH19" hidden="1">#REF!</definedName>
    <definedName name="BLPH2" localSheetId="3" hidden="1">#REF!</definedName>
    <definedName name="BLPH2" hidden="1">#REF!</definedName>
    <definedName name="BLPH21" localSheetId="3" hidden="1">#REF!</definedName>
    <definedName name="BLPH21" hidden="1">#REF!</definedName>
    <definedName name="BLPH23" localSheetId="3" hidden="1">#REF!</definedName>
    <definedName name="BLPH23" hidden="1">#REF!</definedName>
    <definedName name="BLQTR1" localSheetId="11">#REF!</definedName>
    <definedName name="BLQTR1" localSheetId="3">#REF!</definedName>
    <definedName name="BLQTR1">#REF!</definedName>
    <definedName name="BLQTR2" localSheetId="11">#REF!</definedName>
    <definedName name="BLQTR2">#REF!</definedName>
    <definedName name="BLQTR3" localSheetId="11">#REF!</definedName>
    <definedName name="BLQTR3">#REF!</definedName>
    <definedName name="BLQTR4">#REF!</definedName>
    <definedName name="BOA">#REF!</definedName>
    <definedName name="BOBaseline" localSheetId="3">#REF!</definedName>
    <definedName name="BOBaseline">#REF!</definedName>
    <definedName name="BOMinus1" localSheetId="3">#REF!</definedName>
    <definedName name="BOMinus1">#REF!</definedName>
    <definedName name="Book_10" localSheetId="3">#REF!</definedName>
    <definedName name="Book_10">#REF!</definedName>
    <definedName name="Book_10_2011" localSheetId="3">#REF!</definedName>
    <definedName name="Book_10_2011">#REF!</definedName>
    <definedName name="Book_10_New" localSheetId="3">#REF!</definedName>
    <definedName name="Book_10_New">#REF!</definedName>
    <definedName name="Book_14" localSheetId="3">#REF!</definedName>
    <definedName name="Book_14">#REF!</definedName>
    <definedName name="Book_14_2011" localSheetId="3">#REF!</definedName>
    <definedName name="Book_14_2011">#REF!</definedName>
    <definedName name="BOPlus1" localSheetId="3">#REF!</definedName>
    <definedName name="BOPlus1">#REF!</definedName>
    <definedName name="BOSensMinus1.py" localSheetId="3">#REF!</definedName>
    <definedName name="BOSensMinus1.py">#REF!</definedName>
    <definedName name="BOSensPlus1.py" localSheetId="3">#REF!</definedName>
    <definedName name="BOSensPlus1.py">#REF!</definedName>
    <definedName name="BottomLine" localSheetId="11">#REF!</definedName>
    <definedName name="BottomLine">#REF!</definedName>
    <definedName name="bow" localSheetId="11">#REF!</definedName>
    <definedName name="bow">#REF!</definedName>
    <definedName name="BPAAlloc">#REF!</definedName>
    <definedName name="BPACustAlloc">#REF!</definedName>
    <definedName name="BPAGenAlloc">#REF!</definedName>
    <definedName name="BPAGenHeader">#REF!</definedName>
    <definedName name="BRDMONTH">#REF!</definedName>
    <definedName name="BRDMONTH12">#REF!</definedName>
    <definedName name="BRDQTR">#REF!</definedName>
    <definedName name="BRDYTD">#REF!</definedName>
    <definedName name="BRMAT">#REF!</definedName>
    <definedName name="Broker" localSheetId="11">{"'Analysis'!$A$1:$B$4,$A$6:$N$129"}</definedName>
    <definedName name="Broker" localSheetId="3">{"'Analysis'!$A$1:$B$4,$A$6:$N$129"}</definedName>
    <definedName name="Broker">{"'Analysis'!$A$1:$B$4,$A$6:$N$129"}</definedName>
    <definedName name="Broker2" localSheetId="11">{"'Analysis'!$A$1:$B$4,$A$6:$N$129"}</definedName>
    <definedName name="Broker2" localSheetId="3">{"'Analysis'!$A$1:$B$4,$A$6:$N$129"}</definedName>
    <definedName name="Broker2">{"'Analysis'!$A$1:$B$4,$A$6:$N$129"}</definedName>
    <definedName name="BRSums" localSheetId="11">#REF!</definedName>
    <definedName name="BRSums">#REF!</definedName>
    <definedName name="BS" localSheetId="3">#REF!</definedName>
    <definedName name="BS">#REF!</definedName>
    <definedName name="BS_Timespan" localSheetId="3">#REF!</definedName>
    <definedName name="BS_Timespan">#REF!</definedName>
    <definedName name="BS_Timespan_Compare" localSheetId="3">#REF!</definedName>
    <definedName name="BS_Timespan_Compare">#REF!</definedName>
    <definedName name="BTU" localSheetId="11">#REF!</definedName>
    <definedName name="BTU" localSheetId="3">#REF!</definedName>
    <definedName name="BTU">#REF!</definedName>
    <definedName name="BTUBILL" localSheetId="11">#REF!</definedName>
    <definedName name="BTUBILL">#REF!</definedName>
    <definedName name="BTUTONSBILL" localSheetId="11">#REF!</definedName>
    <definedName name="BTUTONSBILL">#REF!</definedName>
    <definedName name="BU" localSheetId="3">#REF!</definedName>
    <definedName name="BU">#REF!</definedName>
    <definedName name="BUAcrl">#REF!</definedName>
    <definedName name="BudgetCode" localSheetId="3">#REF!</definedName>
    <definedName name="BudgetCode">#REF!</definedName>
    <definedName name="BudgetsElec_NonIncent_Disc" localSheetId="3">#REF!</definedName>
    <definedName name="BudgetsElec_NonIncent_Disc">#REF!</definedName>
    <definedName name="BudgetsGas_NonIncent_Disc" localSheetId="3">#REF!</definedName>
    <definedName name="BudgetsGas_NonIncent_Disc">#REF!</definedName>
    <definedName name="BudgetsNonUtil_NonIncent_Disc" localSheetId="3">#REF!</definedName>
    <definedName name="BudgetsNonUtil_NonIncent_Disc">#REF!</definedName>
    <definedName name="BudgetsNPV_AllTotal" localSheetId="3">#REF!</definedName>
    <definedName name="BudgetsNPV_AllTotal">#REF!</definedName>
    <definedName name="BudgetsNPV_ElecTotal" localSheetId="3">#REF!</definedName>
    <definedName name="BudgetsNPV_ElecTotal">#REF!</definedName>
    <definedName name="BudgetsNPV_GasTotal" localSheetId="3">#REF!</definedName>
    <definedName name="BudgetsNPV_GasTotal">#REF!</definedName>
    <definedName name="BudgetsNPV_NonUtilTotal" localSheetId="3">#REF!</definedName>
    <definedName name="BudgetsNPV_NonUtilTotal">#REF!</definedName>
    <definedName name="BUDGETVERDEELTABEL" localSheetId="11">#REF!</definedName>
    <definedName name="BUDGETVERDEELTABEL">#REF!</definedName>
    <definedName name="BurdenRates" localSheetId="3">#REF!</definedName>
    <definedName name="BurdenRates">#REF!</definedName>
    <definedName name="bus" localSheetId="11">#REF!</definedName>
    <definedName name="bus">#REF!</definedName>
    <definedName name="Business_Unit" localSheetId="3">#REF!</definedName>
    <definedName name="Business_Unit">#REF!</definedName>
    <definedName name="BUSINESS_UNIT_PND" localSheetId="11">#REF!</definedName>
    <definedName name="BUSINESS_UNIT_PND" localSheetId="3">#REF!</definedName>
    <definedName name="BUSINESS_UNIT_PND">#REF!</definedName>
    <definedName name="BUSums" localSheetId="3">#REF!</definedName>
    <definedName name="BUSums">#REF!</definedName>
    <definedName name="Button_1">"X232029_VI1338_Noram_List"</definedName>
    <definedName name="buu">#REF!</definedName>
    <definedName name="C_" localSheetId="3">#REF!</definedName>
    <definedName name="C_">#REF!</definedName>
    <definedName name="CAAAlloc" localSheetId="3">#REF!</definedName>
    <definedName name="CAAAlloc">#REF!</definedName>
    <definedName name="CallLimit" localSheetId="3">#REF!</definedName>
    <definedName name="CallLimit">#REF!</definedName>
    <definedName name="CallLongNoneShort" localSheetId="3">#REF!</definedName>
    <definedName name="CallLongNoneShort">#REF!</definedName>
    <definedName name="CallStrike" localSheetId="3">#REF!</definedName>
    <definedName name="CallStrike">#REF!</definedName>
    <definedName name="Calpine_Operations" localSheetId="3">#REF!</definedName>
    <definedName name="Calpine_Operations">#REF!</definedName>
    <definedName name="CandAByCust" localSheetId="3">#REF!</definedName>
    <definedName name="CandAByCust">#REF!</definedName>
    <definedName name="CandAByFunc">#REF!</definedName>
    <definedName name="cap">#REF!</definedName>
    <definedName name="CAP_DATE_11" localSheetId="3">#REF!</definedName>
    <definedName name="CAP_DATE_11">#REF!</definedName>
    <definedName name="CAP_DATE_AMT" localSheetId="3">#REF!</definedName>
    <definedName name="CAP_DATE_AMT">#REF!</definedName>
    <definedName name="CAP_DATE_CORP" localSheetId="3">#REF!</definedName>
    <definedName name="CAP_DATE_CORP">#REF!</definedName>
    <definedName name="Capacity" localSheetId="3">#REF!</definedName>
    <definedName name="Capacity">#REF!</definedName>
    <definedName name="Case" localSheetId="3">#REF!</definedName>
    <definedName name="Case">#REF!</definedName>
    <definedName name="CASHFLOW" localSheetId="3">#REF!</definedName>
    <definedName name="CASHFLOW">#REF!</definedName>
    <definedName name="cb_sChart10D6460A_opts" hidden="1">"1, 1, 1, False, 2, True, False, , 0, False, False, 1, 1"</definedName>
    <definedName name="cb_sChart10D65256_opts" hidden="1">"1, 1, 1, False, 2, True, False, , 0, False, False, 1, 1"</definedName>
    <definedName name="cb_sChart10D653EB_opts" hidden="1">"1, 1, 1, False, 2, True, False, , 0, False, False, 1, 1"</definedName>
    <definedName name="cb_sChart10D65893_opts" hidden="1">"1, 1, 1, False, 2, True, False, , 0, False, False, 1, 1"</definedName>
    <definedName name="cb_sChart18009FE8_opts" hidden="1">"1, 1, 1, False, 2, False, False, , 0, False, False, 1, 1"</definedName>
    <definedName name="cb_sChart1801153B_opts" hidden="1">"1, 1, 1, False, 2, False, False, , 0, False, True, 1, 1"</definedName>
    <definedName name="cb_sChart1CC916DC_opts" hidden="1">"1, 10, 1, False, 2, False, False, , 0, False, False, 1, 1"</definedName>
    <definedName name="cb_sChart1D0218BA_opts" hidden="1">"1, 1, 1, False, 2, False, False, , 0, False, False, 1, 1"</definedName>
    <definedName name="cb_sChart1D0219E7_opts" hidden="1">"1, 1, 1, False, 2, False, False, , 0, False, False, 1, 1"</definedName>
    <definedName name="cb_sChart1D022117_opts" hidden="1">"1, 1, 1, False, 2, False, False, , 0, False, False, 1, 1"</definedName>
    <definedName name="cb_sChart1D02CAAE_opts" hidden="1">"1, 10, 1, False, 2, False, False, , 0, False, False, 1, 1"</definedName>
    <definedName name="cb_sChart1D03E238_opts" hidden="1">"1, 1, 1, False, 2, False, False, , 0, False, False, 1, 1"</definedName>
    <definedName name="cb_sChart1D03E90C_opts" hidden="1">"1, 1, 1, False, 2, False, False, , 0, False, False, 1, 1"</definedName>
    <definedName name="cb_sChart1D1405AB_opts" hidden="1">"1, 10, 1, False, 2, False, False, , 0, False, False, 1, 1"</definedName>
    <definedName name="cb_sChart1D1426E6_opts" hidden="1">"1, 10, 1, False, 2, False, False, , 0, False, False, 1, 1"</definedName>
    <definedName name="cb_sChart1D14336C_opts" hidden="1">"1, 10, 1, False, 2, False, False, , 0, False, False, 1, 1"</definedName>
    <definedName name="cb_sChart1D14587E_opts" hidden="1">"1, 10, 1, False, 2, False, False, , 0, False, False, 1, 1"</definedName>
    <definedName name="cb_sChartEE4CE1B_opts" hidden="1">"1, 4, 1, False, 2, False, False, , 0, False, False, 1, 1"</definedName>
    <definedName name="cb_sChartEE4CF99_opts" hidden="1">"1, 1, 1, False, 2, False, False, , 0, False, False, 1, 1"</definedName>
    <definedName name="cb_sChartEE4DD06_opts" hidden="1">"1, 1, 1, False, 2, False, False, , 0, False, False, 1, 2"</definedName>
    <definedName name="cb_sChartEE4E93B_opts" hidden="1">"1, 1, 1, False, 2, False, False, , 0, False, False, 1, 1"</definedName>
    <definedName name="cb_sChartEE51E95_opts" hidden="1">"1, 1, 1, False, 2, False, False, , 0, False, False, 1, 1"</definedName>
    <definedName name="cb_sChartEED7645_opts" hidden="1">"1, 1, 1, False, 2, False, False, , 0, False, False, 1, 1"</definedName>
    <definedName name="cb_sChartEEDA195_opts" hidden="1">"1, 1, 1, False, 2, False, False, , 0, False, False, 1, 1"</definedName>
    <definedName name="cb_sChartEEDC338_opts" hidden="1">"1, 1, 1, False, 2, False, False, , 0, False, False, 1, 1"</definedName>
    <definedName name="cb_sChartEEDEDB8_opts" hidden="1">"1, 1, 1, False, 2, False, False, , 0, False, True, 1, 1"</definedName>
    <definedName name="cb_sChartEEDEE5A_opts" hidden="1">"1, 3, 1, False, 2, True, False, , 0, False, True, 1, 1"</definedName>
    <definedName name="cb_sChartEEDF178_opts" hidden="1">"1, 3, 1, False, 2, False, False, , 0, False, True, 1, 1"</definedName>
    <definedName name="cb_sChartF6A6B11_opts" hidden="1">"1, 1, 1, False, 2, True, False, , 0, False, False, 1, 1"</definedName>
    <definedName name="cb_sChartFD191DC_opts" hidden="1">"1, 3, 1, False, 2, True, False, , 0, False, True, 1, 1"</definedName>
    <definedName name="cb_sChartFD1A245_opts" hidden="1">"1, 3, 1, False, 2, True, False, , 0, False, True, 1, 1"</definedName>
    <definedName name="cb_sChartFD3F0E9_opts" hidden="1">"1, 3, 1, False, 2, True, False, , 0, False, False, 1, 1"</definedName>
    <definedName name="cb_sChartFD3F27E_opts" hidden="1">"1, 3, 1, False, 2, True, False, , 0, False, True, 1, 1"</definedName>
    <definedName name="cb_sChartFD58483_opts" hidden="1">"1, 1, 1, False, 2, True, False, , 0, False, False, 1, 1"</definedName>
    <definedName name="cb_sChartFD5C4CD_opts" hidden="1">"1, 1, 1, False, 2, True, False, , 0, False, False, 1, 1"</definedName>
    <definedName name="cb_sChartFD5D4CE_opts" hidden="1">"1, 1, 1, False, 2, True, False, , 0, False, False, 1, 1"</definedName>
    <definedName name="cb_sChartFD5DF34_opts" hidden="1">"1, 1, 1, False, 2, True, False, , 0, False, False, 1, 1"</definedName>
    <definedName name="cb_sChartFD5EFC0_opts" hidden="1">"1, 1, 1, False, 2, True, False, , 0, False, False, 1, 1"</definedName>
    <definedName name="cb_sChartFD5FDB9_opts" hidden="1">"1, 1, 1, False, 2, True, False, , 0, False, False, 1, 1"</definedName>
    <definedName name="cb_sChartFE54712_opts" hidden="1">"1, 3, 1, False, 2, True, False, , 0, False, True, 1, 1"</definedName>
    <definedName name="CBWorkbookPriority" hidden="1">-206063398</definedName>
    <definedName name="CCFSALES" localSheetId="3">#REF!</definedName>
    <definedName name="CCFSALES">#REF!</definedName>
    <definedName name="CDM" localSheetId="3">#REF!</definedName>
    <definedName name="CDM">#REF!</definedName>
    <definedName name="cdv" localSheetId="3">#REF!</definedName>
    <definedName name="cdv">#REF!</definedName>
    <definedName name="CE" localSheetId="3">#REF!</definedName>
    <definedName name="CE">#REF!</definedName>
    <definedName name="CEA" localSheetId="3">#REF!</definedName>
    <definedName name="CEA">#REF!</definedName>
    <definedName name="CECE" comment="Common Plant Allocator" localSheetId="3">#REF!</definedName>
    <definedName name="CECE" comment="Common Plant Allocator">#REF!</definedName>
    <definedName name="CEE" localSheetId="3">#REF!</definedName>
    <definedName name="CEE">#REF!</definedName>
    <definedName name="Cell_Ref" localSheetId="11">#REF!</definedName>
    <definedName name="Cell_Ref" localSheetId="3">#REF!</definedName>
    <definedName name="Cell_Ref">#REF!</definedName>
    <definedName name="CENTS_KWH__GROSS">#REF!</definedName>
    <definedName name="CENTS_KWH__NET">#REF!</definedName>
    <definedName name="CF_1" localSheetId="3">#REF!</definedName>
    <definedName name="CF_1">#REF!</definedName>
    <definedName name="CF_2" localSheetId="3">#REF!</definedName>
    <definedName name="CF_2">#REF!</definedName>
    <definedName name="CH_COS" localSheetId="3">#REF!</definedName>
    <definedName name="CH_COS">#REF!</definedName>
    <definedName name="ChAnnkWh" localSheetId="3">#REF!</definedName>
    <definedName name="ChAnnkWh">#REF!</definedName>
    <definedName name="Charges" localSheetId="3">#REF!</definedName>
    <definedName name="Charges">#REF!</definedName>
    <definedName name="ChartPctInterval" localSheetId="3">#REF!</definedName>
    <definedName name="ChartPctInterval">#REF!</definedName>
    <definedName name="ChBaseCost" localSheetId="3">#REF!</definedName>
    <definedName name="ChBaseCost">#REF!</definedName>
    <definedName name="CHECK" localSheetId="11">#REF!</definedName>
    <definedName name="CHECK" localSheetId="3">#REF!</definedName>
    <definedName name="CHECK">#REF!</definedName>
    <definedName name="ChElecIncentives" localSheetId="3">#REF!</definedName>
    <definedName name="ChElecIncentives">#REF!</definedName>
    <definedName name="ChFuel" localSheetId="3">#REF!</definedName>
    <definedName name="ChFuel">#REF!</definedName>
    <definedName name="ChGasIncentives" localSheetId="3">#REF!</definedName>
    <definedName name="ChGasIncentives">#REF!</definedName>
    <definedName name="chInstallCost" localSheetId="3">#REF!</definedName>
    <definedName name="chInstallCost">#REF!</definedName>
    <definedName name="ChNonUtilIncentives" localSheetId="3">#REF!</definedName>
    <definedName name="ChNonUtilIncentives">#REF!</definedName>
    <definedName name="CIQWBGuid" hidden="1">"TESAM - Base wo NF.xlsm"</definedName>
    <definedName name="Circ" localSheetId="3">#REF!</definedName>
    <definedName name="Circ">#REF!</definedName>
    <definedName name="CITIES" localSheetId="11">#REF!</definedName>
    <definedName name="CITIES" localSheetId="3">#REF!</definedName>
    <definedName name="CITIES">#REF!</definedName>
    <definedName name="CITY" localSheetId="11">#REF!</definedName>
    <definedName name="CITY">#REF!</definedName>
    <definedName name="CityLimits" localSheetId="3">#REF!</definedName>
    <definedName name="CityLimits">#REF!</definedName>
    <definedName name="CITYM" localSheetId="3">#REF!</definedName>
    <definedName name="CITYM">#REF!</definedName>
    <definedName name="CITYS">#REF!</definedName>
    <definedName name="CITYST">#REF!</definedName>
    <definedName name="CITYT">#REF!</definedName>
    <definedName name="cjv25prnt" localSheetId="11">#REF!</definedName>
    <definedName name="cjv25prnt">#REF!</definedName>
    <definedName name="cjv3prnt" localSheetId="3">#REF!</definedName>
    <definedName name="cjv3prnt">#REF!</definedName>
    <definedName name="cjv3wkst" localSheetId="3">#REF!</definedName>
    <definedName name="cjv3wkst">#REF!</definedName>
    <definedName name="Class" localSheetId="3">#REF!</definedName>
    <definedName name="Class">#REF!</definedName>
    <definedName name="ClassCode">#REF!</definedName>
    <definedName name="ClassCustomer">#REF!</definedName>
    <definedName name="ClassDA">#REF!</definedName>
    <definedName name="ClassFunction">#REF!</definedName>
    <definedName name="ClassMethod">#REF!</definedName>
    <definedName name="CLFP_CorpExp" localSheetId="3">#REF!</definedName>
    <definedName name="CLFP_CorpExp">#REF!</definedName>
    <definedName name="CLFPopebPage1" localSheetId="11">#REF!</definedName>
    <definedName name="CLFPopebPage1" localSheetId="3">#REF!</definedName>
    <definedName name="CLFPopebPage1">#REF!</definedName>
    <definedName name="CLFPopebPage2" localSheetId="11">#REF!</definedName>
    <definedName name="CLFPopebPage2">#REF!</definedName>
    <definedName name="CLFPopebPage3" localSheetId="11">#REF!</definedName>
    <definedName name="CLFPopebPage3">#REF!</definedName>
    <definedName name="CLFPopebPage4">#REF!</definedName>
    <definedName name="ClientMatter" hidden="1">"b1"</definedName>
    <definedName name="Clientmngt" localSheetId="3">#REF!</definedName>
    <definedName name="Clientmngt">#REF!</definedName>
    <definedName name="Cnfg_CalcElecRateImpact" localSheetId="3">#REF!</definedName>
    <definedName name="Cnfg_CalcElecRateImpact">#REF!</definedName>
    <definedName name="Cnfg_CalcMWhByPeriod" localSheetId="3">#REF!</definedName>
    <definedName name="Cnfg_CalcMWhByPeriod">#REF!</definedName>
    <definedName name="Cnfg_CalcSteps" localSheetId="3">#REF!</definedName>
    <definedName name="Cnfg_CalcSteps">#REF!</definedName>
    <definedName name="Cnfg_CellDragAndDrop" localSheetId="3">#REF!</definedName>
    <definedName name="Cnfg_CellDragAndDrop">#REF!</definedName>
    <definedName name="Cnfg_Contrib1" localSheetId="3">#REF!</definedName>
    <definedName name="Cnfg_Contrib1">#REF!</definedName>
    <definedName name="Cnfg_Contrib2" localSheetId="3">#REF!</definedName>
    <definedName name="Cnfg_Contrib2">#REF!</definedName>
    <definedName name="Cnfg_Contrib3" localSheetId="3">#REF!</definedName>
    <definedName name="Cnfg_Contrib3">#REF!</definedName>
    <definedName name="Cnfg_EnableMultZones" localSheetId="3">#REF!</definedName>
    <definedName name="Cnfg_EnableMultZones">#REF!</definedName>
    <definedName name="Cnfg_IncludeExt" localSheetId="3">#REF!</definedName>
    <definedName name="Cnfg_IncludeExt">#REF!</definedName>
    <definedName name="Cnfg_IndividualNRBs" localSheetId="3">#REF!</definedName>
    <definedName name="Cnfg_IndividualNRBs">#REF!</definedName>
    <definedName name="Cnfg_MaxACYrs" localSheetId="3">#REF!</definedName>
    <definedName name="Cnfg_MaxACYrs">#REF!</definedName>
    <definedName name="Cnfg_MaxInstallYrs" localSheetId="3">#REF!</definedName>
    <definedName name="Cnfg_MaxInstallYrs">#REF!</definedName>
    <definedName name="Cnfg_MaxMeasures" localSheetId="3">#REF!</definedName>
    <definedName name="Cnfg_MaxMeasures">#REF!</definedName>
    <definedName name="Cnfg_MaxPrgms" localSheetId="3">#REF!</definedName>
    <definedName name="Cnfg_MaxPrgms">#REF!</definedName>
    <definedName name="Cnfg_MaxSectors" localSheetId="3">#REF!</definedName>
    <definedName name="Cnfg_MaxSectors">#REF!</definedName>
    <definedName name="Cnfg_NonUtilBudgOrg" localSheetId="3">#REF!</definedName>
    <definedName name="Cnfg_NonUtilBudgOrg">#REF!</definedName>
    <definedName name="Cnfg_NRBsInTotalBens" localSheetId="3">#REF!</definedName>
    <definedName name="Cnfg_NRBsInTotalBens">#REF!</definedName>
    <definedName name="Cnfg_PrgmAbbreviation" localSheetId="3">#REF!</definedName>
    <definedName name="Cnfg_PrgmAbbreviation">#REF!</definedName>
    <definedName name="Cnfg_ProgramLabel" localSheetId="3">#REF!</definedName>
    <definedName name="Cnfg_ProgramLabel">#REF!</definedName>
    <definedName name="Cnfg_ScrnToolbar" localSheetId="3">#REF!</definedName>
    <definedName name="Cnfg_ScrnToolbar">#REF!</definedName>
    <definedName name="Cnfg_ScrnToolbarName" localSheetId="3">#REF!</definedName>
    <definedName name="Cnfg_ScrnToolbarName">#REF!</definedName>
    <definedName name="Cnfg_Sheets" localSheetId="3">#REF!</definedName>
    <definedName name="Cnfg_Sheets">#REF!</definedName>
    <definedName name="Cnfg_SocietalOrTotRes" localSheetId="3">#REF!</definedName>
    <definedName name="Cnfg_SocietalOrTotRes">#REF!</definedName>
    <definedName name="Cnfg_UserGuide" localSheetId="3">#REF!</definedName>
    <definedName name="Cnfg_UserGuide">#REF!</definedName>
    <definedName name="Cnfg_WaterUnits" localSheetId="3">#REF!</definedName>
    <definedName name="Cnfg_WaterUnits">#REF!</definedName>
    <definedName name="Co" localSheetId="3">#REF!</definedName>
    <definedName name="Co">#REF!</definedName>
    <definedName name="CO48ENT" localSheetId="11">#REF!</definedName>
    <definedName name="CO48ENT" localSheetId="3">#REF!</definedName>
    <definedName name="CO48ENT">#REF!</definedName>
    <definedName name="CO90ENT" localSheetId="11">#REF!</definedName>
    <definedName name="CO90ENT">#REF!</definedName>
    <definedName name="coding" localSheetId="3">#REF!</definedName>
    <definedName name="coding">#REF!</definedName>
    <definedName name="coeffs" localSheetId="3">#REF!</definedName>
    <definedName name="coeffs">#REF!</definedName>
    <definedName name="Collections" localSheetId="11">#REF!</definedName>
    <definedName name="Collections">#REF!</definedName>
    <definedName name="COLO" localSheetId="11">#REF!</definedName>
    <definedName name="COLO">#REF!</definedName>
    <definedName name="ColumnAttributes1">#REF!</definedName>
    <definedName name="ColumnHeadings1">#REF!</definedName>
    <definedName name="Columns">#REF!</definedName>
    <definedName name="Commercial_Start" localSheetId="3">#REF!</definedName>
    <definedName name="Commercial_Start">#REF!</definedName>
    <definedName name="COMMERZBANK" localSheetId="11">#REF!</definedName>
    <definedName name="COMMERZBANK">#REF!</definedName>
    <definedName name="COMP" localSheetId="11">#REF!</definedName>
    <definedName name="COMP">#REF!</definedName>
    <definedName name="Company" localSheetId="3">#REF!</definedName>
    <definedName name="Company">#REF!</definedName>
    <definedName name="CompanyCode" localSheetId="3">#REF!</definedName>
    <definedName name="CompanyCode">#REF!</definedName>
    <definedName name="CompanyName" localSheetId="3">#REF!</definedName>
    <definedName name="CompanyName">#REF!</definedName>
    <definedName name="Compare_Month" localSheetId="3">#REF!</definedName>
    <definedName name="Compare_Month">#REF!</definedName>
    <definedName name="Compare_Year" localSheetId="3">#REF!</definedName>
    <definedName name="Compare_Year">#REF!</definedName>
    <definedName name="COMPRATE">#REF!</definedName>
    <definedName name="compunbld" localSheetId="11">#REF!</definedName>
    <definedName name="compunbld" localSheetId="3">#REF!</definedName>
    <definedName name="compunbld">#REF!</definedName>
    <definedName name="Con_Bal_Sheet" localSheetId="11">#REF!</definedName>
    <definedName name="Con_Bal_Sheet">#REF!</definedName>
    <definedName name="Con_Inc_Stmnt" localSheetId="11">#REF!</definedName>
    <definedName name="Con_Inc_Stmnt">#REF!</definedName>
    <definedName name="ConsolidatedQPack1" localSheetId="3">#REF!</definedName>
    <definedName name="ConsolidatedQPack1">#REF!</definedName>
    <definedName name="ConsOpex_G2" localSheetId="3">#REF!</definedName>
    <definedName name="ConsOpex_G2">#REF!</definedName>
    <definedName name="ConsOpex_G3" localSheetId="3">#REF!</definedName>
    <definedName name="ConsOpex_G3">#REF!</definedName>
    <definedName name="ConsOpex_G4" localSheetId="3">#REF!</definedName>
    <definedName name="ConsOpex_G4">#REF!</definedName>
    <definedName name="ConsOpex_G5" localSheetId="3">#REF!</definedName>
    <definedName name="ConsOpex_G5">#REF!</definedName>
    <definedName name="ConsOpex_Germ" localSheetId="3">#REF!</definedName>
    <definedName name="ConsOpex_Germ">#REF!</definedName>
    <definedName name="ConsOpex_N2" localSheetId="3">#REF!</definedName>
    <definedName name="ConsOpex_N2">#REF!</definedName>
    <definedName name="ConsOpex_N3" localSheetId="3">#REF!</definedName>
    <definedName name="ConsOpex_N3">#REF!</definedName>
    <definedName name="ConsOpex_N4" localSheetId="3">#REF!</definedName>
    <definedName name="ConsOpex_N4">#REF!</definedName>
    <definedName name="ConsOpex_U2" localSheetId="3">#REF!</definedName>
    <definedName name="ConsOpex_U2">#REF!</definedName>
    <definedName name="ConsOpex_U3" localSheetId="3">#REF!</definedName>
    <definedName name="ConsOpex_U3">#REF!</definedName>
    <definedName name="ConsOpex_U4" localSheetId="3">#REF!</definedName>
    <definedName name="ConsOpex_U4">#REF!</definedName>
    <definedName name="ConsOpex_UK" localSheetId="3">#REF!</definedName>
    <definedName name="ConsOpex_UK">#REF!</definedName>
    <definedName name="Cont_1" localSheetId="11">#REF!</definedName>
    <definedName name="Cont_1">#REF!</definedName>
    <definedName name="contract" localSheetId="11">#REF!</definedName>
    <definedName name="contract">#REF!</definedName>
    <definedName name="contractors" localSheetId="3">#REF!</definedName>
    <definedName name="contractors">#REF!</definedName>
    <definedName name="ContribDiscl.py" localSheetId="3">#REF!</definedName>
    <definedName name="ContribDiscl.py">#REF!</definedName>
    <definedName name="ContribDisclPV" localSheetId="11">#REF!</definedName>
    <definedName name="ContribDisclPV" localSheetId="3">#REF!</definedName>
    <definedName name="ContribDisclPV">#REF!</definedName>
    <definedName name="convfac">0.6992</definedName>
    <definedName name="Copy.Area" localSheetId="3">#REF!</definedName>
    <definedName name="Copy.Area">#REF!</definedName>
    <definedName name="COPY1" localSheetId="3">#REF!</definedName>
    <definedName name="COPY1">#REF!</definedName>
    <definedName name="COPY2" localSheetId="3">#REF!</definedName>
    <definedName name="COPY2">#REF!</definedName>
    <definedName name="Copy3" localSheetId="3">#REF!</definedName>
    <definedName name="Copy3">#REF!</definedName>
    <definedName name="core" localSheetId="3">#REF!</definedName>
    <definedName name="core">#REF!</definedName>
    <definedName name="CORP_CAP_DATES" localSheetId="3">#REF!</definedName>
    <definedName name="CORP_CAP_DATES">#REF!</definedName>
    <definedName name="CORPTAX_DATAMAPDEFINITIONS_DataMap_10" hidden="1">#REF!</definedName>
    <definedName name="CORPTAX_DATAMAPDEFINITIONS_DataMap_11" hidden="1">#REF!</definedName>
    <definedName name="CORPTAX_DATAMAPDEFINITIONS_DataMap_12" hidden="1">#REF!</definedName>
    <definedName name="CORPTAX_DATAMAPDEFINITIONS_DataMap_13" hidden="1">#REF!</definedName>
    <definedName name="CORPTAX_DATAMAPDEFINITIONS_DataMap_2" hidden="1">#REF!</definedName>
    <definedName name="CORPTAX_DATAMAPDEFINITIONS_DataMap_3" hidden="1">#REF!</definedName>
    <definedName name="CORPTAX_DATAMAPDEFINITIONS_DataMap_4" hidden="1">#REF!</definedName>
    <definedName name="CORPTAX_DATAMAPDEFINITIONS_DataMap_5" hidden="1">#REF!</definedName>
    <definedName name="CORPTAX_DATAMAPDEFINITIONS_DataMap_6" hidden="1">#REF!</definedName>
    <definedName name="CORPTAX_DATAMAPDEFINITIONS_DataMap_7" hidden="1">#REF!</definedName>
    <definedName name="CORPTAX_DATAMAPDEFINITIONS_DataMap_8" hidden="1">#REF!</definedName>
    <definedName name="CORPTAX_DATAMAPDEFINITIONS_DataMap_9" hidden="1">#REF!</definedName>
    <definedName name="correcties" localSheetId="11">#REF!</definedName>
    <definedName name="correcties">#REF!</definedName>
    <definedName name="CostEff_out" localSheetId="3">#REF!</definedName>
    <definedName name="CostEff_out">#REF!</definedName>
    <definedName name="CostEff_Table" localSheetId="3">#REF!</definedName>
    <definedName name="CostEff_Table">#REF!</definedName>
    <definedName name="CostofPosition" localSheetId="3">#REF!</definedName>
    <definedName name="CostofPosition">#REF!</definedName>
    <definedName name="COSTROW1" localSheetId="3">#REF!</definedName>
    <definedName name="COSTROW1">#REF!</definedName>
    <definedName name="COSTROW2" localSheetId="3">#REF!</definedName>
    <definedName name="COSTROW2">#REF!</definedName>
    <definedName name="CostsYr" localSheetId="3">#REF!</definedName>
    <definedName name="CostsYr">#REF!</definedName>
    <definedName name="cotot1" localSheetId="11">#REF!</definedName>
    <definedName name="cotot1" localSheetId="3">#REF!</definedName>
    <definedName name="cotot1">#REF!</definedName>
    <definedName name="cotot2" localSheetId="11">#REF!</definedName>
    <definedName name="cotot2">#REF!</definedName>
    <definedName name="cotot3" localSheetId="11">#REF!</definedName>
    <definedName name="cotot3">#REF!</definedName>
    <definedName name="cotot4">#REF!</definedName>
    <definedName name="COUNTY">#REF!</definedName>
    <definedName name="COUSEGAS">#REF!</definedName>
    <definedName name="cover">#REF!</definedName>
    <definedName name="Covert" localSheetId="3">#REF!</definedName>
    <definedName name="Covert">#REF!</definedName>
    <definedName name="Coyote" localSheetId="11">#REF!</definedName>
    <definedName name="Coyote">#REF!</definedName>
    <definedName name="CoyoteMonth" localSheetId="11">#REF!</definedName>
    <definedName name="CoyoteMonth">#REF!</definedName>
    <definedName name="cp">#REF!</definedName>
    <definedName name="CPAlloc">#REF!</definedName>
    <definedName name="CPHeader">#REF!</definedName>
    <definedName name="cpinv">#REF!</definedName>
    <definedName name="Credit_World" localSheetId="3">#REF!</definedName>
    <definedName name="Credit_World">#REF!</definedName>
    <definedName name="CREDITSUISSE" localSheetId="11">#REF!</definedName>
    <definedName name="CREDITSUISSE">#REF!</definedName>
    <definedName name="CRETE" localSheetId="11">#REF!</definedName>
    <definedName name="CRETE" localSheetId="3">#REF!</definedName>
    <definedName name="CRETE">#REF!</definedName>
    <definedName name="_xlnm.Criteria">#REF!</definedName>
    <definedName name="CrudePage1">#REF!</definedName>
    <definedName name="CrudePage2">#REF!</definedName>
    <definedName name="CType1">"Residential"</definedName>
    <definedName name="CType2">"Commercial"</definedName>
    <definedName name="CType3">"Industrial"</definedName>
    <definedName name="CType4">"Agricultural"</definedName>
    <definedName name="CType5">"Transportation"</definedName>
    <definedName name="CType6">"Misc Op Income"</definedName>
    <definedName name="Currency" localSheetId="3">#REF!</definedName>
    <definedName name="Currency">#REF!</definedName>
    <definedName name="CURRENT" localSheetId="3">#REF!</definedName>
    <definedName name="CURRENT">#REF!</definedName>
    <definedName name="Current_sum" localSheetId="3">#REF!</definedName>
    <definedName name="Current_sum">#REF!</definedName>
    <definedName name="Current_Year" localSheetId="3">#REF!</definedName>
    <definedName name="Current_Year">#REF!</definedName>
    <definedName name="currentFY" localSheetId="3">#REF!</definedName>
    <definedName name="currentFY">#REF!</definedName>
    <definedName name="CurrentLiab158" localSheetId="3">#REF!</definedName>
    <definedName name="CurrentLiab158">#REF!</definedName>
    <definedName name="CurrentLiab158.py" localSheetId="3">#REF!</definedName>
    <definedName name="CurrentLiab158.py">#REF!</definedName>
    <definedName name="currmo" localSheetId="11">#REF!</definedName>
    <definedName name="currmo" localSheetId="3">#REF!</definedName>
    <definedName name="currmo">#REF!</definedName>
    <definedName name="CUST" localSheetId="11">#REF!</definedName>
    <definedName name="CUST">#REF!</definedName>
    <definedName name="custgrowth">#REF!</definedName>
    <definedName name="customer" localSheetId="11">#REF!</definedName>
    <definedName name="customer">#REF!</definedName>
    <definedName name="Customers" localSheetId="3">#REF!</definedName>
    <definedName name="Customers">#REF!</definedName>
    <definedName name="Customers_with_exceed_pay_term" localSheetId="11">#REF!</definedName>
    <definedName name="Customers_with_exceed_pay_term">#REF!</definedName>
    <definedName name="CustomerType" localSheetId="3">#REF!</definedName>
    <definedName name="CustomerType">#REF!</definedName>
    <definedName name="CUSTSUM" localSheetId="11">#REF!</definedName>
    <definedName name="CUSTSUM" localSheetId="3">#REF!</definedName>
    <definedName name="CUSTSUM">#REF!</definedName>
    <definedName name="custsvc" localSheetId="3">#REF!</definedName>
    <definedName name="custsvc">#REF!</definedName>
    <definedName name="CY11TOT" localSheetId="11">#REF!</definedName>
    <definedName name="CY11TOT" localSheetId="3">#REF!</definedName>
    <definedName name="CY11TOT">#REF!</definedName>
    <definedName name="CYC10TOT" localSheetId="11">#REF!</definedName>
    <definedName name="CYC10TOT">#REF!</definedName>
    <definedName name="CYPRUSFAC">#REF!</definedName>
    <definedName name="CYPRUSLF">#REF!</definedName>
    <definedName name="CYPRUSMW">#REF!</definedName>
    <definedName name="CYPRUSMWH">#REF!</definedName>
    <definedName name="DA">1</definedName>
    <definedName name="DAILYMACRO" localSheetId="11">#REF!</definedName>
    <definedName name="DAILYMACRO">#REF!</definedName>
    <definedName name="DANSKEBANK" localSheetId="11">#REF!</definedName>
    <definedName name="DANSKEBANK">#REF!</definedName>
    <definedName name="data" localSheetId="3">#REF!</definedName>
    <definedName name="data">#REF!</definedName>
    <definedName name="data_3" localSheetId="3">#REF!</definedName>
    <definedName name="data_3">#REF!</definedName>
    <definedName name="data_entry" localSheetId="3">#REF!</definedName>
    <definedName name="data_entry">#REF!</definedName>
    <definedName name="Data_Provider">"DATA_PROVIDER_1"</definedName>
    <definedName name="DATA_TABLE" localSheetId="11">#REF!</definedName>
    <definedName name="DATA_TABLE" localSheetId="3">#REF!</definedName>
    <definedName name="DATA_TABLE">#REF!</definedName>
    <definedName name="DATA_TABLE_1998" localSheetId="11">#REF!</definedName>
    <definedName name="DATA_TABLE_1998">#REF!</definedName>
    <definedName name="Data_table_1998_rev" localSheetId="11">#REF!</definedName>
    <definedName name="Data_table_1998_rev">#REF!</definedName>
    <definedName name="DATA_TABLE_1999" localSheetId="11">#REF!</definedName>
    <definedName name="DATA_TABLE_1999">#REF!</definedName>
    <definedName name="Data_Types">#REF!</definedName>
    <definedName name="_xlnm.Database">#REF!</definedName>
    <definedName name="DATABASE1">#REF!</definedName>
    <definedName name="Database2" localSheetId="3">#REF!</definedName>
    <definedName name="Database2">#REF!</definedName>
    <definedName name="DataList" localSheetId="11">#REF!</definedName>
    <definedName name="DataList" localSheetId="3">#REF!</definedName>
    <definedName name="DataList">#REF!</definedName>
    <definedName name="Date" localSheetId="6">#REF!</definedName>
    <definedName name="Date" localSheetId="11">#REF!</definedName>
    <definedName name="Date" localSheetId="3">#REF!</definedName>
    <definedName name="Date" hidden="1">"b1"</definedName>
    <definedName name="DAYS" localSheetId="11">#REF!</definedName>
    <definedName name="DAYS" localSheetId="3">#REF!</definedName>
    <definedName name="DAYS">#REF!</definedName>
    <definedName name="db" localSheetId="3">OFFSET(#REF!,0,0,COUNTA(#REF!),7)</definedName>
    <definedName name="db">OFFSET(#REF!,0,0,COUNTA(#REF!),7)</definedName>
    <definedName name="DBDB" localSheetId="11">#REF!</definedName>
    <definedName name="DBDB" localSheetId="3">#REF!</definedName>
    <definedName name="DBDB">#REF!</definedName>
    <definedName name="DBGRONAU" localSheetId="3">#REF!</definedName>
    <definedName name="DBGRONAU">#REF!</definedName>
    <definedName name="dd" localSheetId="3">#REF!</definedName>
    <definedName name="dd">#REF!</definedName>
    <definedName name="dds" localSheetId="3">#REF!</definedName>
    <definedName name="dds">#REF!</definedName>
    <definedName name="DE" localSheetId="3">#REF!</definedName>
    <definedName name="DE">#REF!</definedName>
    <definedName name="Debt03" localSheetId="3">#REF!</definedName>
    <definedName name="Debt03">#REF!</definedName>
    <definedName name="Debt04" localSheetId="3">#REF!</definedName>
    <definedName name="Debt04">#REF!</definedName>
    <definedName name="DEC00" localSheetId="6" hidden="1">{#N/A,#N/A,FALSE,"ARREC"}</definedName>
    <definedName name="DEC00" localSheetId="11" hidden="1">{#N/A,#N/A,FALSE,"ARREC"}</definedName>
    <definedName name="DEC00" localSheetId="3" hidden="1">{#N/A,#N/A,FALSE,"ARREC"}</definedName>
    <definedName name="DEC00" hidden="1">{#N/A,#N/A,FALSE,"ARREC"}</definedName>
    <definedName name="DefaultCopy">#REF!</definedName>
    <definedName name="DefaultPaste">#REF!</definedName>
    <definedName name="DefDate" localSheetId="11">#REF!</definedName>
    <definedName name="DefDate">#REF!</definedName>
    <definedName name="DefLedger" localSheetId="11">#REF!</definedName>
    <definedName name="DefLedger">#REF!</definedName>
    <definedName name="DefMask" localSheetId="11">#REF!</definedName>
    <definedName name="DefMask">#REF!</definedName>
    <definedName name="DefOprid">#REF!</definedName>
    <definedName name="DefSource">#REF!</definedName>
    <definedName name="DefUnit">#REF!</definedName>
    <definedName name="dekking">#REF!</definedName>
    <definedName name="Demand">#REF!</definedName>
    <definedName name="dept" localSheetId="3">#REF!</definedName>
    <definedName name="dept">#REF!</definedName>
    <definedName name="Dept_Rollup_List" localSheetId="3">#REF!</definedName>
    <definedName name="Dept_Rollup_List">#REF!</definedName>
    <definedName name="DESC" localSheetId="3">#REF!</definedName>
    <definedName name="DESC">#REF!</definedName>
    <definedName name="DescrCol" localSheetId="11">#REF!</definedName>
    <definedName name="DescrCol">#REF!</definedName>
    <definedName name="Description" localSheetId="11">#REF!</definedName>
    <definedName name="Description">#REF!</definedName>
    <definedName name="DETAIL" localSheetId="11">#REF!</definedName>
    <definedName name="DETAIL">#REF!</definedName>
    <definedName name="DF_GRID_1">#REF!</definedName>
    <definedName name="DF_NAVPANEL_13">#REF!</definedName>
    <definedName name="DF_NAVPANEL_18">#REF!</definedName>
    <definedName name="diapage1" localSheetId="3">#REF!</definedName>
    <definedName name="diapage1">#REF!</definedName>
    <definedName name="DIAR48" localSheetId="11">#REF!</definedName>
    <definedName name="DIAR48" localSheetId="3">#REF!</definedName>
    <definedName name="DIAR48">#REF!</definedName>
    <definedName name="DIAR90" localSheetId="11">#REF!</definedName>
    <definedName name="DIAR90">#REF!</definedName>
    <definedName name="DIARIZED48" localSheetId="11">#REF!</definedName>
    <definedName name="DIARIZED48">#REF!</definedName>
    <definedName name="DIARIZED90">#REF!</definedName>
    <definedName name="Diff">#REF!</definedName>
    <definedName name="discount">0.0675</definedName>
    <definedName name="DISTRIBUTION">#REF!</definedName>
    <definedName name="DME_Dirty" hidden="1">"False"</definedName>
    <definedName name="DME_DocumentFlags" hidden="1">"1"</definedName>
    <definedName name="DME_DocumentID" hidden="1">"::ODMA\DME-MSE\London-44356"</definedName>
    <definedName name="DME_DocumentOpened" hidden="1">"True"</definedName>
    <definedName name="DME_DocumentTitle" hidden="1">"London-44356 - impress model"</definedName>
    <definedName name="DME_LocalFile" hidden="1">"False"</definedName>
    <definedName name="DME_NextWindowNumber" hidden="1">"2"</definedName>
    <definedName name="DMFAC">#REF!</definedName>
    <definedName name="DMLF">#REF!</definedName>
    <definedName name="DMMW">#REF!</definedName>
    <definedName name="DMMWH">#REF!</definedName>
    <definedName name="DocumentName" hidden="1">"b1"</definedName>
    <definedName name="DocumentNum" hidden="1">"a1"</definedName>
    <definedName name="DP" localSheetId="11">#REF!</definedName>
    <definedName name="DP" localSheetId="3">#REF!</definedName>
    <definedName name="DP">#REF!</definedName>
    <definedName name="DPROD" localSheetId="3">#REF!</definedName>
    <definedName name="DPROD">#REF!</definedName>
    <definedName name="DR" localSheetId="3">(#REF!-#REF!)/#REF!</definedName>
    <definedName name="DR">(#REF!-#REF!)/#REF!</definedName>
    <definedName name="draft" localSheetId="3">#REF!</definedName>
    <definedName name="draft">#REF!</definedName>
    <definedName name="drate" localSheetId="11">#REF!</definedName>
    <definedName name="drate">#REF!</definedName>
    <definedName name="drateAWGopeb" localSheetId="11">#REF!</definedName>
    <definedName name="drateAWGopeb">#REF!</definedName>
    <definedName name="drateBHCopeb" localSheetId="11">#REF!</definedName>
    <definedName name="drateBHCopeb">#REF!</definedName>
    <definedName name="drateBHPIA">#REF!</definedName>
    <definedName name="drateBHUHIA">#REF!</definedName>
    <definedName name="drateBHUHopeb">#REF!</definedName>
    <definedName name="drateCLFPopeb">#REF!</definedName>
    <definedName name="DrateFASB" localSheetId="3">#REF!</definedName>
    <definedName name="DrateFASB">#REF!</definedName>
    <definedName name="DrateFASB.py" localSheetId="3">#REF!</definedName>
    <definedName name="DrateFASB.py">#REF!</definedName>
    <definedName name="DrateFASBdiscl.py" localSheetId="3">#REF!</definedName>
    <definedName name="DrateFASBdiscl.py">#REF!</definedName>
    <definedName name="DrateFASBDisclProVal" localSheetId="3">#REF!</definedName>
    <definedName name="DrateFASBDisclProVal">#REF!</definedName>
    <definedName name="drateKMIopeb" localSheetId="11">#REF!</definedName>
    <definedName name="drateKMIopeb" localSheetId="3">#REF!</definedName>
    <definedName name="drateKMIopeb">#REF!</definedName>
    <definedName name="dratePEP" localSheetId="11">#REF!</definedName>
    <definedName name="dratePEP">#REF!</definedName>
    <definedName name="drateQP" localSheetId="11">#REF!</definedName>
    <definedName name="drateQP">#REF!</definedName>
    <definedName name="DrivCchngPrn2">#REF!</definedName>
    <definedName name="dsaas" localSheetId="11" hidden="1">{0,0,0,0;0,0,0,0;0,0,0,0;0,0,0,0;0,0,0,0}</definedName>
    <definedName name="dsaas" localSheetId="3" hidden="1">{0,0,0,0;0,0,0,0;0,0,0,0;0,0,0,0;0,0,0,0}</definedName>
    <definedName name="dsaas" hidden="1">{0,0,0,0;0,0,0,0;0,0,0,0;0,0,0,0;0,0,0,0}</definedName>
    <definedName name="dsfa" localSheetId="11" hidden="1">#REF!</definedName>
    <definedName name="dsfa" hidden="1">#REF!</definedName>
    <definedName name="dsfa." localSheetId="3" hidden="1">#REF!</definedName>
    <definedName name="dsfa." hidden="1">#REF!</definedName>
    <definedName name="DSS" localSheetId="11">#REF!</definedName>
    <definedName name="DSS">#REF!</definedName>
    <definedName name="Due_To_Due_From">#REF!</definedName>
    <definedName name="Due_To_Due_From_Eur">#REF!</definedName>
    <definedName name="Duke" localSheetId="3">#REF!</definedName>
    <definedName name="Duke">#REF!</definedName>
    <definedName name="Dynamic_Adjustments" localSheetId="3">#REF!</definedName>
    <definedName name="Dynamic_Adjustments">#REF!</definedName>
    <definedName name="DYNcase" localSheetId="3">#REF!</definedName>
    <definedName name="DYNcase">#REF!</definedName>
    <definedName name="E" localSheetId="11">#REF!</definedName>
    <definedName name="E" localSheetId="3">#REF!</definedName>
    <definedName name="E">#REF!</definedName>
    <definedName name="e_sam1" localSheetId="3">#REF!</definedName>
    <definedName name="e_sam1">#REF!</definedName>
    <definedName name="e1p1">#REF!</definedName>
    <definedName name="e1p2">#REF!</definedName>
    <definedName name="e2p1">#REF!</definedName>
    <definedName name="e3p1">#REF!</definedName>
    <definedName name="e3p2">#REF!</definedName>
    <definedName name="e4p1">#REF!</definedName>
    <definedName name="e5p1">#REF!</definedName>
    <definedName name="e5p2">#REF!</definedName>
    <definedName name="e5p3">#REF!</definedName>
    <definedName name="e5p4">#REF!</definedName>
    <definedName name="e7p1">#REF!</definedName>
    <definedName name="e8p1">#REF!</definedName>
    <definedName name="EB" localSheetId="3">#REF!</definedName>
    <definedName name="EB">#REF!</definedName>
    <definedName name="ebdebtratio" localSheetId="3">#REF!</definedName>
    <definedName name="ebdebtratio">#REF!</definedName>
    <definedName name="ECLGMgmtRev1" localSheetId="3">#REF!</definedName>
    <definedName name="ECLGMgmtRev1">#REF!</definedName>
    <definedName name="ECLGMgmtRev2" localSheetId="3">#REF!</definedName>
    <definedName name="ECLGMgmtRev2">#REF!</definedName>
    <definedName name="ECLGNIWalk" localSheetId="3">#REF!</definedName>
    <definedName name="ECLGNIWalk">#REF!</definedName>
    <definedName name="ECLGQPack1" localSheetId="3">#REF!</definedName>
    <definedName name="ECLGQPack1">#REF!</definedName>
    <definedName name="ECLGQPack2" localSheetId="3">#REF!</definedName>
    <definedName name="ECLGQPack2">#REF!</definedName>
    <definedName name="ecombe" localSheetId="3">#REF!</definedName>
    <definedName name="ecombe">#REF!</definedName>
    <definedName name="ecomfe" localSheetId="3">#REF!</definedName>
    <definedName name="ecomfe">#REF!</definedName>
    <definedName name="EcoName" localSheetId="3">#REF!</definedName>
    <definedName name="EcoName">#REF!</definedName>
    <definedName name="Edition" localSheetId="11">MID(filename,SEARCH(".",filename)-2,2)</definedName>
    <definedName name="Edition" localSheetId="3">MID('FF1 to A3.1 Tie Out'!filename,SEARCH(".",'FF1 to A3.1 Tie Out'!filename)-2,2)</definedName>
    <definedName name="Edition">MID(filename,SEARCH(".",filename)-2,2)</definedName>
    <definedName name="EEContribFY" localSheetId="3">#REF!</definedName>
    <definedName name="EEContribFY">#REF!</definedName>
    <definedName name="EEContribFYdiscl.py" localSheetId="3">#REF!</definedName>
    <definedName name="EEContribFYdiscl.py">#REF!</definedName>
    <definedName name="EffectiveFIT" localSheetId="3">#REF!</definedName>
    <definedName name="EffectiveFIT">#REF!</definedName>
    <definedName name="EIGENDB" localSheetId="11">#REF!</definedName>
    <definedName name="EIGENDB">#REF!</definedName>
    <definedName name="EIGENDB2" localSheetId="11">#REF!</definedName>
    <definedName name="EIGENDB2">#REF!</definedName>
    <definedName name="EIGENDG" localSheetId="11">#REF!</definedName>
    <definedName name="EIGENDG">#REF!</definedName>
    <definedName name="EM_HIDALWAYS_123">"__FDSCACHE__|OLD RAVE|"</definedName>
    <definedName name="EM_IP_32546978_25467">"169.48.194.58"</definedName>
    <definedName name="EM_SAVEAS_123456A">"C:\Users\z025402\AppData\Local\Temp\661937.xlsx"</definedName>
    <definedName name="Email_Address" localSheetId="11">#REF!</definedName>
    <definedName name="Email_Address">#REF!</definedName>
    <definedName name="EmissCostNGas" localSheetId="3">#REF!</definedName>
    <definedName name="EmissCostNGas">#REF!</definedName>
    <definedName name="EmissCostOil" localSheetId="3">#REF!</definedName>
    <definedName name="EmissCostOil">#REF!</definedName>
    <definedName name="EmissElecCO2" localSheetId="3">#REF!</definedName>
    <definedName name="EmissElecCO2">#REF!</definedName>
    <definedName name="EmissElecNOx" localSheetId="3">#REF!</definedName>
    <definedName name="EmissElecNOx">#REF!</definedName>
    <definedName name="EmissElecSO2" localSheetId="3">#REF!</definedName>
    <definedName name="EmissElecSO2">#REF!</definedName>
    <definedName name="EmissNGasCO2" localSheetId="3">#REF!</definedName>
    <definedName name="EmissNGasCO2">#REF!</definedName>
    <definedName name="EmissNGasNOx" localSheetId="3">#REF!</definedName>
    <definedName name="EmissNGasNOx">#REF!</definedName>
    <definedName name="EmissNGasSO2" localSheetId="3">#REF!</definedName>
    <definedName name="EmissNGasSO2">#REF!</definedName>
    <definedName name="EmissOilCO2" localSheetId="3">#REF!</definedName>
    <definedName name="EmissOilCO2">#REF!</definedName>
    <definedName name="EmissOilNOx" localSheetId="3">#REF!</definedName>
    <definedName name="EmissOilNOx">#REF!</definedName>
    <definedName name="EmissOilSO2" localSheetId="3">#REF!</definedName>
    <definedName name="EmissOilSO2">#REF!</definedName>
    <definedName name="EMonth" localSheetId="3">#REF!,#REF!</definedName>
    <definedName name="EMonth">#REF!,#REF!</definedName>
    <definedName name="emp" localSheetId="3">#REF!</definedName>
    <definedName name="emp">#REF!</definedName>
    <definedName name="Emp_Status_List" localSheetId="3">#REF!</definedName>
    <definedName name="Emp_Status_List">#REF!</definedName>
    <definedName name="EnablingMgmtRev1" localSheetId="3">#REF!</definedName>
    <definedName name="EnablingMgmtRev1">#REF!</definedName>
    <definedName name="EnablingMgmtRev2" localSheetId="3">#REF!</definedName>
    <definedName name="EnablingMgmtRev2">#REF!</definedName>
    <definedName name="EnablingNIWalk" localSheetId="3">#REF!</definedName>
    <definedName name="EnablingNIWalk">#REF!</definedName>
    <definedName name="EnablingQPack1" localSheetId="3">#REF!</definedName>
    <definedName name="EnablingQPack1">#REF!</definedName>
    <definedName name="EnablingQPack2" localSheetId="3">#REF!</definedName>
    <definedName name="EnablingQPack2">#REF!</definedName>
    <definedName name="EndingAcqHeadCount" localSheetId="11">#REF!</definedName>
    <definedName name="EndingAcqHeadCount">#REF!</definedName>
    <definedName name="Energy_Delivery___Y_T_D_Ebit" localSheetId="11">#REF!</definedName>
    <definedName name="Energy_Delivery___Y_T_D_Ebit">#REF!</definedName>
    <definedName name="ENERGYSALES">#REF!</definedName>
    <definedName name="EnergyUnits" localSheetId="3">#REF!</definedName>
    <definedName name="EnergyUnits">#REF!</definedName>
    <definedName name="Enron" localSheetId="3">#REF!</definedName>
    <definedName name="Enron">#REF!</definedName>
    <definedName name="Entity" localSheetId="3">#REF!</definedName>
    <definedName name="Entity">#REF!</definedName>
    <definedName name="Entry">"V1900-01-01"</definedName>
    <definedName name="EOA">#REF!</definedName>
    <definedName name="EOB">#REF!</definedName>
    <definedName name="EOC">#REF!</definedName>
    <definedName name="EOH" localSheetId="3">#REF!</definedName>
    <definedName name="EOH">#REF!</definedName>
    <definedName name="Eq_Starts" localSheetId="3">#REF!</definedName>
    <definedName name="Eq_Starts">#REF!</definedName>
    <definedName name="Equipower" localSheetId="3">#REF!</definedName>
    <definedName name="Equipower">#REF!</definedName>
    <definedName name="EQUITY" localSheetId="11">#REF!</definedName>
    <definedName name="EQUITY">#REF!</definedName>
    <definedName name="ErateFASB" localSheetId="3">#REF!</definedName>
    <definedName name="ErateFASB">#REF!</definedName>
    <definedName name="ErateFASB.py" localSheetId="3">#REF!</definedName>
    <definedName name="ErateFASB.py">#REF!</definedName>
    <definedName name="ErateFASBdiscl.py" localSheetId="3">#REF!</definedName>
    <definedName name="ErateFASBdiscl.py">#REF!</definedName>
    <definedName name="ErateFASBDisclProVal" localSheetId="3">#REF!</definedName>
    <definedName name="ErateFASBDisclProVal">#REF!</definedName>
    <definedName name="erevchg" localSheetId="3">#REF!</definedName>
    <definedName name="erevchg">#REF!</definedName>
    <definedName name="eroa">0.07</definedName>
    <definedName name="EROA.py" localSheetId="3">#REF!</definedName>
    <definedName name="EROA.py">#REF!</definedName>
    <definedName name="EROApos" localSheetId="3">#REF!</definedName>
    <definedName name="EROApos">#REF!</definedName>
    <definedName name="EROR" localSheetId="11">#REF!</definedName>
    <definedName name="EROR" localSheetId="3">#REF!</definedName>
    <definedName name="EROR">#REF!</definedName>
    <definedName name="ERORB" localSheetId="3">#REF!</definedName>
    <definedName name="ERORB">#REF!</definedName>
    <definedName name="Escalation_Quotient" localSheetId="3">#REF!</definedName>
    <definedName name="Escalation_Quotient">#REF!</definedName>
    <definedName name="Essbase_Lookup_Range" localSheetId="3">#REF!</definedName>
    <definedName name="Essbase_Lookup_Range">#REF!</definedName>
    <definedName name="EssfHasNonUnique">FALSE</definedName>
    <definedName name="EssLatest">"Jan"</definedName>
    <definedName name="EssOptions" localSheetId="11">"A1100000000130101000001110010_01000"</definedName>
    <definedName name="EssOptions">"A3100000000111000011001111020_01009No Access"</definedName>
    <definedName name="EuropeMgmtRev1" localSheetId="3">#REF!</definedName>
    <definedName name="EuropeMgmtRev1">#REF!</definedName>
    <definedName name="EuropeMgmtRev2" localSheetId="3">#REF!</definedName>
    <definedName name="EuropeMgmtRev2">#REF!</definedName>
    <definedName name="EuropeMgmtRev3" localSheetId="3">#REF!</definedName>
    <definedName name="EuropeMgmtRev3">#REF!</definedName>
    <definedName name="EuropeMgmtRev4" localSheetId="3">#REF!</definedName>
    <definedName name="EuropeMgmtRev4">#REF!</definedName>
    <definedName name="EuropeNIWalk" localSheetId="3">#REF!</definedName>
    <definedName name="EuropeNIWalk">#REF!</definedName>
    <definedName name="EuropeNIWalk2" localSheetId="3">#REF!</definedName>
    <definedName name="EuropeNIWalk2">#REF!</definedName>
    <definedName name="EuropeQPack2" localSheetId="3">#REF!</definedName>
    <definedName name="EuropeQPack2">#REF!</definedName>
    <definedName name="ev.Calculation" hidden="1">-4105</definedName>
    <definedName name="ev.Initialized" hidden="1">FALSE</definedName>
    <definedName name="EV__ALLOWSTOPEXPAND__" hidden="1">1</definedName>
    <definedName name="EV__CVPARAMS__" hidden="1">"Any by Any!$B$17:$C$38;"</definedName>
    <definedName name="EV__DECIMALSYMBOL__" hidden="1">"."</definedName>
    <definedName name="EV__EVCOM_OPTIONS__" hidden="1">8</definedName>
    <definedName name="EV__EXPOPTIONS__" hidden="1">0</definedName>
    <definedName name="EV__LASTREFTIME__" hidden="1">38693.6935185185</definedName>
    <definedName name="EV__LOCKEDCVW__CASHFLOW" hidden="1">"A_TOTCFA,AC_CASHAC,ACTUAL,LC,E_QSG,2004.TOTAL,PERIODIC,"</definedName>
    <definedName name="EV__LOCKEDCVW__CONSO" hidden="1">"A_NONE_BALSHT,B_ALL,ACTUAL,C_ALL,LC,TOTCONSO,E_200,G_ALL,2007.JAN,PERIODIC,"</definedName>
    <definedName name="EV__LOCKEDCVW__CONSOLIDATIONS" hidden="1">"CREV,STANDARD,TotalAdj,NetSales,All_InterCo,BT,0XKR,USD,2007.Q2,PERIODIC,"</definedName>
    <definedName name="EV__LOCKEDCVW__CORPOPS" hidden="1">"A_None_BALSHT,B_ALL,ACTUAL,C_ALL,LC,TotConso,E_CorpOps,G_ALL,2004.TOTAL,PERIODIC,"</definedName>
    <definedName name="EV__LOCKEDCVW__FINANCE" hidden="1">"Balance_Sheet,ACTUAL,All_Sources,All_Cost_Centers,All_InterCo,USD,2008.TOTAL,PERIODIC,"</definedName>
    <definedName name="EV__LOCKEDCVW__FINANCE_ETC" hidden="1">"Net_Income,ACTUAL,283,All_DS,All_InterCo,USD,2011.Sep,PERIODIC,"</definedName>
    <definedName name="EV__LOCKEDCVW__FINANCE_ETP" hidden="1">"Balance_Sheet,ACTUAL,All_Companies,All_DS,2008.TOTAL,Periodic,"</definedName>
    <definedName name="EV__LOCKEDCVW__FINANCE_HP" hidden="1">"Total_AP_Affiliates,ACTUAL,C_PROP_CONS,External,2010.Q3,YTD,"</definedName>
    <definedName name="EV__LOCKEDCVW__FINANCE_REG" hidden="1">"Balance_Sheet,ACTUAL,ALL_COMPANIES,All_DS,All_InterCo,2008.TOTAL,Periodic,"</definedName>
    <definedName name="EV__LOCKEDCVW__FINANCE_RGNC" hidden="1">"RGNC_Balance_Sheet,ACTUAL,RGNCGPLP_CONSOL,All_DS,All_InterCo,All_Orders,2010.TOTAL,PERIODIC,"</definedName>
    <definedName name="EV__LOCKEDCVW__FINANCIALREPORTING" hidden="1">"Total_Partner_Equity,ACTUAL,c0060,All_Sources,All_Cost_Centers,2008.SEP,YTD,"</definedName>
    <definedName name="EV__LOCKEDCVW__FPA" hidden="1">"BUDGET,TotWithAlloc,FL1_100,514000,All_Interco,LC,2007.TOTAL,PERIODIC,"</definedName>
    <definedName name="EV__LOCKEDCVW__FPA_GROWTH" hidden="1">"ACTUAL,TotWithAlloc,MgmtReporting,BalanceSheet,AllGrowth,All_Interco,LC,BASESCENARIO,2004.TOTAL,PERIODIC,"</definedName>
    <definedName name="EV__LOCKEDCVW__FPR" hidden="1">"A_All_RVNUES,B_ALL,ACTUAL,C_ALL,LC,TotConso,D_ALL,E_200,P_ALL,S_ALL,2007.JAN,PERIODIC,"</definedName>
    <definedName name="EV__LOCKEDCVW__FPR_NEW" hidden="1">"A_All_RVNUES,B_ALL,ACTUAL,C_ALL,USD,TotConso,D_ALL,E_QSG,P_ALL,S_ALL,2005.Q3,PERIODIC,"</definedName>
    <definedName name="EV__LOCKEDCVW__GROSSMARGIN" hidden="1">"BUDGET929,Adj,FinancialHedges,SC_Contracts,LC,2008.TOTAL,PERIODIC,"</definedName>
    <definedName name="EV__LOCKEDCVW__HCM_ETC" hidden="1">"MeritIncreasePct,BUDGET,CC_410152,NoEmployee,2011.DEC,PERIODIC,"</definedName>
    <definedName name="EV__LOCKEDCVW__HCM_REG" hidden="1">"TotalLabor_NoDet,BUDGETINPUT,OPSENG_DEPTS,AllEmployees,2010.TOTAL,PERIODIC,"</definedName>
    <definedName name="EV__LOCKEDCVW__INTERCOMATCHING" hidden="1">"ICAssets,Actual,Input,E_All,I_All,2004.TOTAL,USD,PERIODIC,"</definedName>
    <definedName name="EV__LOCKEDCVW__KPI" hidden="1">"KPISales,B_ALL,ACTUAL,C_ALL,LC,E_QuikEur,2006.OCT10,PERIODIC,"</definedName>
    <definedName name="EV__LOCKEDCVW__LEGALAPP" hidden="1">"BalanceSheet,F_ERR,ACTUAL,C_CGGROUP,All_InterCo,CGGROUP,2005.TOTAL,All_Sources,PERIODIC,"</definedName>
    <definedName name="EV__LOCKEDCVW__LRATE" hidden="1">"ACTUAL,DZD,Avg,Global,2005.TOTAL,PERIODIC,"</definedName>
    <definedName name="EV__LOCKEDCVW__MARGINPLANNING_ETC" hidden="1">"11100,FCST_INPUT,MR_HPL,ALL_CUST,MP_Amount,All_InterCo,ALL_SRVC,2011.ANN,PERIODIC,"</definedName>
    <definedName name="EV__LOCKEDCVW__OWNERSHIP" hidden="1">"ACTUAL,C_CGGROUP,All_InterCo,CGGROUP,PCON,2005.TOTAL,PERIODIC,"</definedName>
    <definedName name="EV__LOCKEDCVW__PRODUCTLINE" hidden="1">"Ord,ACTUAL,GrandTotal,AllDiv,BT,MILX,AllPLoasis,USD,2002.TOTAL,PERIODIC,"</definedName>
    <definedName name="EV__LOCKEDCVW__PROJECT" hidden="1">"ACTUAL,TotWithAdj,MgmtReporting,150000,AllProjects,AllRFEProjects,LC,2004.TOTAL,PERIODIC,"</definedName>
    <definedName name="EV__LOCKEDCVW__PROJECT_ETC" hidden="1">"AllProjExp,AllProjects,All_Subtype,2011.TOTAL,AllTypes,BUDGETINPUT,410,YTD,"</definedName>
    <definedName name="EV__LOCKEDCVW__PROJECT_REG" hidden="1">"ProjectTotal,BUDGETINPUT,EAST,AllProjects,PIPELINE_INTEGRITY,2011.TOTAL,AllTypes,PERIODIC,"</definedName>
    <definedName name="EV__LOCKEDCVW__RATE" hidden="1">"ACTUAL,AllCurrencies,AVG,RateInput,2004.TOTAL,PERIODIC,"</definedName>
    <definedName name="EV__LOCKEDCVW__RATE_INTERCO" hidden="1">"Actual,Avg,Default,2004.TOTAL,USD,PERIODIC,"</definedName>
    <definedName name="EV__LOCKEDCVW__RATEKPI" hidden="1">"ACTUAL,USD,Avg,Default,2004.TOTAL,PERIODIC,"</definedName>
    <definedName name="EV__LOCKSTATUS__" hidden="1">4</definedName>
    <definedName name="EV__MAXEXPCOLS__" hidden="1">100</definedName>
    <definedName name="EV__MAXEXPROWS__" hidden="1">1000</definedName>
    <definedName name="EV__MEMORYCVW__" hidden="1">0</definedName>
    <definedName name="EV__WBEVMODE__" hidden="1">1</definedName>
    <definedName name="EV__WBREFOPTIONS__" hidden="1">134217743</definedName>
    <definedName name="EV__WBVERSION__" hidden="1">0</definedName>
    <definedName name="EV__WSINFO__" hidden="1">"osoft"</definedName>
    <definedName name="EW" localSheetId="11">#REF!</definedName>
    <definedName name="EW" localSheetId="3">#REF!</definedName>
    <definedName name="EW">#REF!</definedName>
    <definedName name="EWGHTDEBT" localSheetId="3">#REF!</definedName>
    <definedName name="EWGHTDEBT">#REF!</definedName>
    <definedName name="exc" localSheetId="3">#REF!</definedName>
    <definedName name="exc">#REF!</definedName>
    <definedName name="exceed_pay_term" localSheetId="11">#REF!</definedName>
    <definedName name="exceed_pay_term">#REF!</definedName>
    <definedName name="ExchangeRate" localSheetId="3">#REF!</definedName>
    <definedName name="ExchangeRate">#REF!</definedName>
    <definedName name="ExNonExArea1" localSheetId="11">#REF!,#REF!,#REF!,#REF!</definedName>
    <definedName name="ExNonExArea1" localSheetId="3">#REF!,#REF!,#REF!,#REF!</definedName>
    <definedName name="ExNonExArea1">#REF!,#REF!,#REF!,#REF!</definedName>
    <definedName name="ExNonExArea2" localSheetId="11">#REF!</definedName>
    <definedName name="ExNonExArea2">#REF!</definedName>
    <definedName name="ExpContribFY.py" localSheetId="3">#REF!</definedName>
    <definedName name="ExpContribFY.py">#REF!</definedName>
    <definedName name="expl" localSheetId="11" hidden="1">{#N/A,#N/A,TRUE,"MarginCalc";#N/A,#N/A,TRUE,"Proposal.kW Firm";#N/A,#N/A,TRUE,"PurCalc";#N/A,#N/A,TRUE,"PurCalc Other"}</definedName>
    <definedName name="expl" localSheetId="3" hidden="1">{#N/A,#N/A,TRUE,"MarginCalc";#N/A,#N/A,TRUE,"Proposal.kW Firm";#N/A,#N/A,TRUE,"PurCalc";#N/A,#N/A,TRUE,"PurCalc Other"}</definedName>
    <definedName name="expl" hidden="1">{#N/A,#N/A,TRUE,"MarginCalc";#N/A,#N/A,TRUE,"Proposal.kW Firm";#N/A,#N/A,TRUE,"PurCalc";#N/A,#N/A,TRUE,"PurCalc Other"}</definedName>
    <definedName name="Ext_Elec" localSheetId="3">#REF!</definedName>
    <definedName name="Ext_Elec">#REF!</definedName>
    <definedName name="Ext_Fuel" localSheetId="3">#REF!</definedName>
    <definedName name="Ext_Fuel">#REF!</definedName>
    <definedName name="ExtElec" localSheetId="3">#REF!</definedName>
    <definedName name="ExtElec">#REF!</definedName>
    <definedName name="ExtElecAdder" localSheetId="3">#REF!</definedName>
    <definedName name="ExtElecAdder">#REF!</definedName>
    <definedName name="ExtFossil" localSheetId="3">#REF!</definedName>
    <definedName name="ExtFossil">#REF!</definedName>
    <definedName name="ExtFossilAdder" localSheetId="3">#REF!</definedName>
    <definedName name="ExtFossilAdder">#REF!</definedName>
    <definedName name="_xlnm.Extract" localSheetId="3">#REF!</definedName>
    <definedName name="_xlnm.Extract">#REF!</definedName>
    <definedName name="EYTD" localSheetId="3">#REF!,#REF!</definedName>
    <definedName name="EYTD">#REF!,#REF!</definedName>
    <definedName name="f1p1" localSheetId="3">#REF!</definedName>
    <definedName name="f1p1">#REF!</definedName>
    <definedName name="f2p1" localSheetId="3">#REF!</definedName>
    <definedName name="f2p1">#REF!</definedName>
    <definedName name="f3p1" localSheetId="3">#REF!</definedName>
    <definedName name="f3p1">#REF!</definedName>
    <definedName name="FACTORS" localSheetId="11">#REF!</definedName>
    <definedName name="FACTORS" localSheetId="3">#REF!</definedName>
    <definedName name="FACTORS">#REF!</definedName>
    <definedName name="FAS88Expense" localSheetId="3">#REF!</definedName>
    <definedName name="FAS88Expense">#REF!</definedName>
    <definedName name="FAS88Expense.py" localSheetId="3">#REF!</definedName>
    <definedName name="FAS88Expense.py">#REF!</definedName>
    <definedName name="FAS88GL" localSheetId="3">#REF!</definedName>
    <definedName name="FAS88GL">#REF!</definedName>
    <definedName name="FAS88PSC" localSheetId="3">#REF!</definedName>
    <definedName name="FAS88PSC">#REF!</definedName>
    <definedName name="Fcast_Summary" localSheetId="11">#REF!</definedName>
    <definedName name="Fcast_Summary" localSheetId="3">#REF!</definedName>
    <definedName name="Fcast_Summary">#REF!</definedName>
    <definedName name="fdsafads" localSheetId="3">#REF!</definedName>
    <definedName name="fdsafads">#REF!</definedName>
    <definedName name="FEB00" localSheetId="6" hidden="1">{#N/A,#N/A,FALSE,"ARREC"}</definedName>
    <definedName name="FEB00" localSheetId="11" hidden="1">{#N/A,#N/A,FALSE,"ARREC"}</definedName>
    <definedName name="FEB00" localSheetId="3" hidden="1">{#N/A,#N/A,FALSE,"ARREC"}</definedName>
    <definedName name="FEB00" hidden="1">{#N/A,#N/A,FALSE,"ARREC"}</definedName>
    <definedName name="Fed_Book" localSheetId="3">#REF!</definedName>
    <definedName name="Fed_Book">#REF!</definedName>
    <definedName name="FedTax" localSheetId="11">#REF!</definedName>
    <definedName name="FedTax" localSheetId="3">#REF!</definedName>
    <definedName name="FedTax">#REF!</definedName>
    <definedName name="Fee" localSheetId="11">#REF!</definedName>
    <definedName name="Fee">#REF!</definedName>
    <definedName name="felix" localSheetId="11">#REF!</definedName>
    <definedName name="felix" localSheetId="3">#REF!</definedName>
    <definedName name="felix">#REF!</definedName>
    <definedName name="Ferc" localSheetId="3">#REF!</definedName>
    <definedName name="Ferc">#REF!</definedName>
    <definedName name="FERCCode" localSheetId="3">#REF!</definedName>
    <definedName name="FERCCode">#REF!</definedName>
    <definedName name="FFUnitsDiv1k" localSheetId="3">#REF!</definedName>
    <definedName name="FFUnitsDiv1k">#REF!</definedName>
    <definedName name="fieldsales" localSheetId="3">#REF!</definedName>
    <definedName name="fieldsales">#REF!</definedName>
    <definedName name="filename" localSheetId="11">#REF!</definedName>
    <definedName name="filename" localSheetId="3">#REF!</definedName>
    <definedName name="filename">#REF!</definedName>
    <definedName name="FilingDate" localSheetId="3">#REF!</definedName>
    <definedName name="FilingDate">#REF!</definedName>
    <definedName name="FilingType" localSheetId="3">#REF!</definedName>
    <definedName name="FilingType">#REF!</definedName>
    <definedName name="FINAL" localSheetId="3">#REF!</definedName>
    <definedName name="FINAL">#REF!</definedName>
    <definedName name="FINAL_TB" localSheetId="3">#REF!</definedName>
    <definedName name="FINAL_TB">#REF!</definedName>
    <definedName name="finance" localSheetId="3">#REF!</definedName>
    <definedName name="finance">#REF!</definedName>
    <definedName name="Financing_Receivables" localSheetId="3">#REF!</definedName>
    <definedName name="Financing_Receivables">#REF!</definedName>
    <definedName name="Finrpt5" localSheetId="3">#REF!</definedName>
    <definedName name="Finrpt5">#REF!</definedName>
    <definedName name="Finrpt6" localSheetId="3">#REF!</definedName>
    <definedName name="Finrpt6">#REF!</definedName>
    <definedName name="firstcust" localSheetId="3">#REF!</definedName>
    <definedName name="firstcust">#REF!</definedName>
    <definedName name="firstkwh">#REF!</definedName>
    <definedName name="FIRSTTITLE" localSheetId="3">#REF!</definedName>
    <definedName name="FIRSTTITLE">#REF!</definedName>
    <definedName name="FirstYr" localSheetId="3">#REF!</definedName>
    <definedName name="FirstYr">#REF!</definedName>
    <definedName name="FITRATE">#REF!</definedName>
    <definedName name="FIXED" localSheetId="11">#REF!</definedName>
    <definedName name="FIXED">#REF!</definedName>
    <definedName name="Float" localSheetId="11">#REF!</definedName>
    <definedName name="Float">#REF!</definedName>
    <definedName name="fnbld" localSheetId="11">#REF!</definedName>
    <definedName name="fnbld">#REF!</definedName>
    <definedName name="fnbnwl">#REF!</definedName>
    <definedName name="For_the_year_ending_December_31__1998">#REF!</definedName>
    <definedName name="ForAmtCol">#REF!</definedName>
    <definedName name="ForcastRev">#REF!</definedName>
    <definedName name="Forecast_case" localSheetId="3">#REF!</definedName>
    <definedName name="Forecast_case">#REF!</definedName>
    <definedName name="ForecastRev72" localSheetId="3">#REF!</definedName>
    <definedName name="ForecastRev72">#REF!</definedName>
    <definedName name="ForecastRev73">#REF!</definedName>
    <definedName name="ForecastRevHeader">#REF!</definedName>
    <definedName name="ForecastRevHeader72">#REF!</definedName>
    <definedName name="FossilUnits" localSheetId="3">#REF!</definedName>
    <definedName name="FossilUnits">#REF!</definedName>
    <definedName name="FranceNIWalk" localSheetId="3">#REF!</definedName>
    <definedName name="FranceNIWalk">#REF!</definedName>
    <definedName name="FranceQPack1" localSheetId="3">#REF!</definedName>
    <definedName name="FranceQPack1">#REF!</definedName>
    <definedName name="FranceQPack2" localSheetId="3">#REF!</definedName>
    <definedName name="FranceQPack2">#REF!</definedName>
    <definedName name="FRANM" localSheetId="3">#REF!</definedName>
    <definedName name="FRANM">#REF!</definedName>
    <definedName name="FRANT">#REF!</definedName>
    <definedName name="frequency" localSheetId="11">{"Annually";"Semi-Annually";"Quarterly";"Bi-Monthly";"Monthly"}</definedName>
    <definedName name="frequency" localSheetId="3">{"Annually";"Semi-Annually";"Quarterly";"Bi-Monthly";"Monthly"}</definedName>
    <definedName name="frequency">{"Annually";"Semi-Annually";"Quarterly";"Bi-Monthly";"Monthly"}</definedName>
    <definedName name="FRIESLAND" localSheetId="11">#REF!</definedName>
    <definedName name="FRIESLAND">#REF!</definedName>
    <definedName name="fsbnwc" localSheetId="11">#REF!</definedName>
    <definedName name="fsbnwc">#REF!</definedName>
    <definedName name="ftbwy" localSheetId="11">#REF!</definedName>
    <definedName name="ftbwy">#REF!</definedName>
    <definedName name="FTHUAFAC">#REF!</definedName>
    <definedName name="FTHUALF">#REF!</definedName>
    <definedName name="FTHUAMW">#REF!</definedName>
    <definedName name="FTHUAMWH">#REF!</definedName>
    <definedName name="fucking" hidden="1">#REF!</definedName>
    <definedName name="fuel_names" localSheetId="3">#REF!</definedName>
    <definedName name="fuel_names">#REF!</definedName>
    <definedName name="FuelCostAdders" localSheetId="3">#REF!</definedName>
    <definedName name="FuelCostAdders">#REF!</definedName>
    <definedName name="FuelToggle" localSheetId="3">#REF!</definedName>
    <definedName name="FuelToggle">#REF!</definedName>
    <definedName name="FULL_YEAR_BONUS" localSheetId="3">#REF!</definedName>
    <definedName name="FULL_YEAR_BONUS">#REF!</definedName>
    <definedName name="FULL_YEAR1" localSheetId="3">#REF!</definedName>
    <definedName name="FULL_YEAR1">#REF!</definedName>
    <definedName name="Function" localSheetId="3">#REF!</definedName>
    <definedName name="Function">#REF!</definedName>
    <definedName name="FundingCurr" localSheetId="11">#REF!</definedName>
    <definedName name="FundingCurr">#REF!</definedName>
    <definedName name="FundingEur" localSheetId="11">#REF!</definedName>
    <definedName name="FundingEur">#REF!</definedName>
    <definedName name="FundStatDiscl.py" localSheetId="3">#REF!</definedName>
    <definedName name="FundStatDiscl.py">#REF!</definedName>
    <definedName name="FundStatProVal" localSheetId="11">#REF!</definedName>
    <definedName name="FundStatProVal" localSheetId="3">#REF!</definedName>
    <definedName name="FundStatProVal">#REF!</definedName>
    <definedName name="FVAEOYdiscl.py" localSheetId="3">#REF!</definedName>
    <definedName name="FVAEOYdiscl.py">#REF!</definedName>
    <definedName name="FVAEOYdiscl.py2" localSheetId="3">#REF!</definedName>
    <definedName name="FVAEOYdiscl.py2">#REF!</definedName>
    <definedName name="FVAEOYProVal" localSheetId="3">#REF!</definedName>
    <definedName name="FVAEOYProVal">#REF!</definedName>
    <definedName name="fwbcst" localSheetId="11">#REF!</definedName>
    <definedName name="fwbcst" localSheetId="3">#REF!</definedName>
    <definedName name="fwbcst">#REF!</definedName>
    <definedName name="fwbedg" localSheetId="11">#REF!</definedName>
    <definedName name="fwbedg">#REF!</definedName>
    <definedName name="fwbhsp" localSheetId="11">#REF!</definedName>
    <definedName name="fwbhsp">#REF!</definedName>
    <definedName name="fwbrc">#REF!</definedName>
    <definedName name="FY" localSheetId="3">#REF!</definedName>
    <definedName name="FY">#REF!</definedName>
    <definedName name="FYear1" localSheetId="3">#REF!</definedName>
    <definedName name="FYear1">#REF!</definedName>
    <definedName name="FYear2" localSheetId="3">#REF!</definedName>
    <definedName name="FYear2">#REF!</definedName>
    <definedName name="FYear3" localSheetId="3">#REF!</definedName>
    <definedName name="FYear3">#REF!</definedName>
    <definedName name="FYear4" localSheetId="3">#REF!</definedName>
    <definedName name="FYear4">#REF!</definedName>
    <definedName name="FYear5" localSheetId="3">#REF!</definedName>
    <definedName name="FYear5">#REF!</definedName>
    <definedName name="GCR_MOD1" localSheetId="11">#REF!</definedName>
    <definedName name="GCR_MOD1" localSheetId="3">#REF!</definedName>
    <definedName name="GCR_MOD1">#REF!</definedName>
    <definedName name="GCR_MOD2" localSheetId="11">#REF!</definedName>
    <definedName name="GCR_MOD2">#REF!</definedName>
    <definedName name="GENERALENEDERLAND" localSheetId="3">#REF!,#REF!</definedName>
    <definedName name="GENERALENEDERLAND">#REF!,#REF!</definedName>
    <definedName name="generation" localSheetId="11">#REF!</definedName>
    <definedName name="generation" localSheetId="3">#REF!</definedName>
    <definedName name="generation">#REF!</definedName>
    <definedName name="geo" localSheetId="3">#REF!</definedName>
    <definedName name="geo">#REF!</definedName>
    <definedName name="GermanyMgmtRev1" localSheetId="3">#REF!</definedName>
    <definedName name="GermanyMgmtRev1">#REF!</definedName>
    <definedName name="GermanyMgmtRev2" localSheetId="3">#REF!</definedName>
    <definedName name="GermanyMgmtRev2">#REF!</definedName>
    <definedName name="GermanyNIWalk" localSheetId="3">#REF!</definedName>
    <definedName name="GermanyNIWalk">#REF!</definedName>
    <definedName name="GermanyQPack1" localSheetId="3">#REF!</definedName>
    <definedName name="GermanyQPack1">#REF!</definedName>
    <definedName name="GermanyQPack2" localSheetId="3">#REF!</definedName>
    <definedName name="GermanyQPack2">#REF!</definedName>
    <definedName name="gg" localSheetId="11"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gg"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gg"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GL_CODEBLOCK_ALL_OPEN_ITEMS" localSheetId="3">#REF!</definedName>
    <definedName name="GL_CODEBLOCK_ALL_OPEN_ITEMS">#REF!</definedName>
    <definedName name="GL_INTERFACE_REFERENCE7" localSheetId="3">#REF!</definedName>
    <definedName name="GL_INTERFACE_REFERENCE7">#REF!</definedName>
    <definedName name="GLQuarterList" localSheetId="3">#REF!</definedName>
    <definedName name="GLQuarterList">#REF!</definedName>
    <definedName name="GLSums" localSheetId="11">#REF!</definedName>
    <definedName name="GLSums">#REF!</definedName>
    <definedName name="GOD" localSheetId="11" hidden="1">{#N/A,#N/A,TRUE,"Facility-Input";#N/A,#N/A,TRUE,"Graphs";#N/A,#N/A,TRUE,"TOTAL"}</definedName>
    <definedName name="GOD" localSheetId="3" hidden="1">{#N/A,#N/A,TRUE,"Facility-Input";#N/A,#N/A,TRUE,"Graphs";#N/A,#N/A,TRUE,"TOTAL"}</definedName>
    <definedName name="GOD" hidden="1">{#N/A,#N/A,TRUE,"Facility-Input";#N/A,#N/A,TRUE,"Graphs";#N/A,#N/A,TRUE,"TOTAL"}</definedName>
    <definedName name="golly" localSheetId="11" hidden="1">{#N/A,#N/A,TRUE,"Facility-Input";#N/A,#N/A,TRUE,"Graphs";#N/A,#N/A,TRUE,"TOTAL"}</definedName>
    <definedName name="golly" localSheetId="3" hidden="1">{#N/A,#N/A,TRUE,"Facility-Input";#N/A,#N/A,TRUE,"Graphs";#N/A,#N/A,TRUE,"TOTAL"}</definedName>
    <definedName name="golly" hidden="1">{#N/A,#N/A,TRUE,"Facility-Input";#N/A,#N/A,TRUE,"Graphs";#N/A,#N/A,TRUE,"TOTAL"}</definedName>
    <definedName name="GOODBYE" localSheetId="11" hidden="1">{#N/A,#N/A,TRUE,"Facility-Input";#N/A,#N/A,TRUE,"Graphs";#N/A,#N/A,TRUE,"TOTAL"}</definedName>
    <definedName name="GOODBYE" localSheetId="3" hidden="1">{#N/A,#N/A,TRUE,"Facility-Input";#N/A,#N/A,TRUE,"Graphs";#N/A,#N/A,TRUE,"TOTAL"}</definedName>
    <definedName name="GOODBYE" hidden="1">{#N/A,#N/A,TRUE,"Facility-Input";#N/A,#N/A,TRUE,"Graphs";#N/A,#N/A,TRUE,"TOTAL"}</definedName>
    <definedName name="Gowanus" localSheetId="3">#REF!</definedName>
    <definedName name="Gowanus">#REF!</definedName>
    <definedName name="GP" localSheetId="6">#REF!</definedName>
    <definedName name="GP" localSheetId="3">#REF!</definedName>
    <definedName name="GP">#REF!</definedName>
    <definedName name="GPA" localSheetId="3">#REF!</definedName>
    <definedName name="GPA">#REF!</definedName>
    <definedName name="GPAAmort" localSheetId="3">#REF!</definedName>
    <definedName name="GPAAmort">#REF!</definedName>
    <definedName name="GPLTDEPR" localSheetId="11">#REF!</definedName>
    <definedName name="GPLTDEPR">#REF!</definedName>
    <definedName name="GraphActual">#N/A</definedName>
    <definedName name="GraphNormal" localSheetId="11">OFFSET([0]!Normals,1,[0]!Station,12,1)</definedName>
    <definedName name="GraphNormal" localSheetId="3">OFFSET('FF1 to A3.1 Tie Out'!Normals,1,[0]!Station,12,1)</definedName>
    <definedName name="GraphNormal">OFFSET([0]!Normals,1,[0]!Station,12,1)</definedName>
    <definedName name="Gri" localSheetId="11">#REF!</definedName>
    <definedName name="Gri">#REF!</definedName>
    <definedName name="GROSS_REVENUE" localSheetId="3">#REF!</definedName>
    <definedName name="GROSS_REVENUE">#REF!</definedName>
    <definedName name="GRWNDUsable_Oil">475000</definedName>
    <definedName name="GS_CIQ_6_4_UPGRADED">"GS_CIQ_6_4_UPGRADED"</definedName>
    <definedName name="GSCOMMALLOC" localSheetId="11">#REF!</definedName>
    <definedName name="GSCOMMALLOC">#REF!</definedName>
    <definedName name="gwb" localSheetId="11">#REF!</definedName>
    <definedName name="gwb">#REF!</definedName>
    <definedName name="haircut" localSheetId="3">#REF!</definedName>
    <definedName name="haircut">#REF!</definedName>
    <definedName name="half" localSheetId="3">#REF!</definedName>
    <definedName name="half">#REF!</definedName>
    <definedName name="HDDCDD" localSheetId="3">OFFSET(#REF!,0,0,COUNTA(#REF!),20)</definedName>
    <definedName name="HDDCDD">OFFSET(#REF!,0,0,COUNTA(#REF!),20)</definedName>
    <definedName name="Hdr_CostsSummary" localSheetId="3">#REF!</definedName>
    <definedName name="Hdr_CostsSummary">#REF!</definedName>
    <definedName name="Hdr_ElecSavingsByPeriod" localSheetId="3">#REF!</definedName>
    <definedName name="Hdr_ElecSavingsByPeriod">#REF!</definedName>
    <definedName name="Hdr_GasSavePcSales" localSheetId="3">#REF!</definedName>
    <definedName name="Hdr_GasSavePcSales">#REF!</definedName>
    <definedName name="Hdr_MeasReview" localSheetId="3">#REF!</definedName>
    <definedName name="Hdr_MeasReview">#REF!</definedName>
    <definedName name="Hdr_MeasSaveYr" localSheetId="3">#REF!</definedName>
    <definedName name="Hdr_MeasSaveYr">#REF!</definedName>
    <definedName name="Hdr_MeasScrn" localSheetId="3">#REF!</definedName>
    <definedName name="Hdr_MeasScrn">#REF!</definedName>
    <definedName name="Hdr_Review" localSheetId="3">#REF!</definedName>
    <definedName name="Hdr_Review">#REF!</definedName>
    <definedName name="Hdr_SaveYr" localSheetId="3">#REF!</definedName>
    <definedName name="Hdr_SaveYr">#REF!</definedName>
    <definedName name="hdv" localSheetId="3">#REF!</definedName>
    <definedName name="hdv">#REF!</definedName>
    <definedName name="HeaderKeys" localSheetId="11">#REF!</definedName>
    <definedName name="HeaderKeys">#REF!</definedName>
    <definedName name="HeaderLabels" localSheetId="11">#REF!</definedName>
    <definedName name="HeaderLabels">#REF!</definedName>
    <definedName name="HeaderLine" localSheetId="11">#REF!</definedName>
    <definedName name="HeaderLine">#REF!</definedName>
    <definedName name="HeaderSeq">#REF!</definedName>
    <definedName name="hello" localSheetId="11" hidden="1">{#N/A,#N/A,TRUE,"Facility-Input";#N/A,#N/A,TRUE,"Graphs";#N/A,#N/A,TRUE,"TOTAL"}</definedName>
    <definedName name="hello" localSheetId="3" hidden="1">{#N/A,#N/A,TRUE,"Facility-Input";#N/A,#N/A,TRUE,"Graphs";#N/A,#N/A,TRUE,"TOTAL"}</definedName>
    <definedName name="hello" hidden="1">{#N/A,#N/A,TRUE,"Facility-Input";#N/A,#N/A,TRUE,"Graphs";#N/A,#N/A,TRUE,"TOTAL"}</definedName>
    <definedName name="HERE" localSheetId="3">#REF!</definedName>
    <definedName name="HERE">#REF!</definedName>
    <definedName name="hh" localSheetId="11"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hh"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hh"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HighDesert" localSheetId="3">#REF!</definedName>
    <definedName name="HighDesert">#REF!</definedName>
    <definedName name="HISPANO" localSheetId="11">#REF!</definedName>
    <definedName name="HISPANO" localSheetId="3">#REF!</definedName>
    <definedName name="HISPANO">#REF!</definedName>
    <definedName name="histdate">#REF!</definedName>
    <definedName name="hn.ConvertZero1" localSheetId="3" hidden="1">#REF!,#REF!,#REF!,#REF!,#REF!,#REF!,#REF!,#REF!,#REF!,#REF!</definedName>
    <definedName name="hn.ConvertZero1" hidden="1">#REF!,#REF!,#REF!,#REF!,#REF!,#REF!,#REF!,#REF!,#REF!,#REF!</definedName>
    <definedName name="hn.ConvertZero2" localSheetId="3" hidden="1">#REF!,#REF!,#REF!,#REF!,#REF!,#REF!,#REF!,#REF!</definedName>
    <definedName name="hn.ConvertZero2" hidden="1">#REF!,#REF!,#REF!,#REF!,#REF!,#REF!,#REF!,#REF!</definedName>
    <definedName name="hn.ConvertZero3" localSheetId="3" hidden="1">#REF!,#REF!,#REF!,#REF!,#REF!</definedName>
    <definedName name="hn.ConvertZero3" hidden="1">#REF!,#REF!,#REF!,#REF!,#REF!</definedName>
    <definedName name="hn.ConvertZero4" localSheetId="3" hidden="1">#REF!,#REF!,#REF!,#REF!,#REF!,#REF!,#REF!,#REF!</definedName>
    <definedName name="hn.ConvertZero4" hidden="1">#REF!,#REF!,#REF!,#REF!,#REF!,#REF!,#REF!,#REF!</definedName>
    <definedName name="hn.ConvertZeroUnhide1" localSheetId="3" hidden="1">#REF!,#REF!,#REF!</definedName>
    <definedName name="hn.ConvertZeroUnhide1" hidden="1">#REF!,#REF!,#REF!</definedName>
    <definedName name="hn.Delete015" localSheetId="3" hidden="1">#REF!,#REF!,#REF!,#REF!</definedName>
    <definedName name="hn.Delete015" hidden="1">#REF!,#REF!,#REF!,#REF!</definedName>
    <definedName name="hn.DZ_MultByFXRates" localSheetId="3" hidden="1">#REF!,#REF!,#REF!,#REF!</definedName>
    <definedName name="hn.DZ_MultByFXRates" hidden="1">#REF!,#REF!,#REF!,#REF!</definedName>
    <definedName name="hn.dz_ThouToMil" localSheetId="3" hidden="1">#REF!,#REF!,#REF!,#REF!,#REF!</definedName>
    <definedName name="hn.dz_ThouToMil" hidden="1">#REF!,#REF!,#REF!,#REF!,#REF!</definedName>
    <definedName name="hn.ExtDb" hidden="1">FALSE</definedName>
    <definedName name="hn.LTM_CS" localSheetId="3" hidden="1">#REF!,#REF!,#REF!,#REF!,#REF!,#REF!</definedName>
    <definedName name="hn.LTM_CS" hidden="1">#REF!,#REF!,#REF!,#REF!,#REF!,#REF!</definedName>
    <definedName name="hn.LTM_Misc" localSheetId="3" hidden="1">#REF!,#REF!,#REF!</definedName>
    <definedName name="hn.LTM_Misc" hidden="1">#REF!,#REF!,#REF!</definedName>
    <definedName name="hn.LTM_MultByFXRates" localSheetId="3" hidden="1">#REF!,#REF!,#REF!,#REF!,#REF!,#REF!,#REF!</definedName>
    <definedName name="hn.LTM_MultByFXRates" hidden="1">#REF!,#REF!,#REF!,#REF!,#REF!,#REF!,#REF!</definedName>
    <definedName name="hn.ModelType" hidden="1">"DEAL"</definedName>
    <definedName name="hn.ModelVersion" hidden="1">1</definedName>
    <definedName name="hn.MultbyFXRates" localSheetId="3" hidden="1">#REF!,#REF!,#REF!,#REF!,#REF!,#REF!,#REF!</definedName>
    <definedName name="hn.MultbyFXRates" hidden="1">#REF!,#REF!,#REF!,#REF!,#REF!,#REF!,#REF!</definedName>
    <definedName name="hn.MultByFXRates1" localSheetId="3" hidden="1">#REF!,#REF!,#REF!,#REF!,#REF!</definedName>
    <definedName name="hn.MultByFXRates1" hidden="1">#REF!,#REF!,#REF!,#REF!,#REF!</definedName>
    <definedName name="hn.MultByFXRates2" localSheetId="3" hidden="1">#REF!,#REF!,#REF!,#REF!,#REF!</definedName>
    <definedName name="hn.MultByFXRates2" hidden="1">#REF!,#REF!,#REF!,#REF!,#REF!</definedName>
    <definedName name="hn.MultByFXRates3" localSheetId="3" hidden="1">#REF!,#REF!,#REF!,#REF!,#REF!</definedName>
    <definedName name="hn.MultByFXRates3" hidden="1">#REF!,#REF!,#REF!,#REF!,#REF!</definedName>
    <definedName name="hn.MultbyFxrates4" localSheetId="3" hidden="1">#REF!,#REF!,#REF!,#REF!,#REF!,#REF!,#REF!</definedName>
    <definedName name="hn.MultbyFxrates4" hidden="1">#REF!,#REF!,#REF!,#REF!,#REF!,#REF!,#REF!</definedName>
    <definedName name="hn.multbyfxrates5" localSheetId="3" hidden="1">#REF!,#REF!,#REF!,#REF!,#REF!</definedName>
    <definedName name="hn.multbyfxrates5" hidden="1">#REF!,#REF!,#REF!,#REF!,#REF!</definedName>
    <definedName name="hn.multbyfxrates6" localSheetId="3" hidden="1">#REF!,#REF!,#REF!,#REF!,#REF!</definedName>
    <definedName name="hn.multbyfxrates6" hidden="1">#REF!,#REF!,#REF!,#REF!,#REF!</definedName>
    <definedName name="hn.multbyfxrates7" localSheetId="3" hidden="1">#REF!,#REF!,#REF!,#REF!,#REF!</definedName>
    <definedName name="hn.multbyfxrates7" hidden="1">#REF!,#REF!,#REF!,#REF!,#REF!</definedName>
    <definedName name="hn.MultByFXRatesBot1" localSheetId="3" hidden="1">#REF!,#REF!,#REF!,#REF!,#REF!,#REF!,#REF!,#REF!,#REF!,#REF!,#REF!,#REF!</definedName>
    <definedName name="hn.MultByFXRatesBot1" hidden="1">#REF!,#REF!,#REF!,#REF!,#REF!,#REF!,#REF!,#REF!,#REF!,#REF!,#REF!,#REF!</definedName>
    <definedName name="hn.MultByFXRatesBot2" localSheetId="3" hidden="1">#REF!,#REF!,#REF!,#REF!,#REF!,#REF!,#REF!,#REF!,#REF!,#REF!,#REF!,#REF!</definedName>
    <definedName name="hn.MultByFXRatesBot2" hidden="1">#REF!,#REF!,#REF!,#REF!,#REF!,#REF!,#REF!,#REF!,#REF!,#REF!,#REF!,#REF!</definedName>
    <definedName name="hn.MultByFXRatesBot3" localSheetId="3" hidden="1">#REF!,#REF!,#REF!,#REF!,#REF!,#REF!,#REF!,#REF!,#REF!,#REF!,#REF!,#REF!</definedName>
    <definedName name="hn.MultByFXRatesBot3" hidden="1">#REF!,#REF!,#REF!,#REF!,#REF!,#REF!,#REF!,#REF!,#REF!,#REF!,#REF!,#REF!</definedName>
    <definedName name="hn.MultByFXRatesBot4" localSheetId="3" hidden="1">#REF!,#REF!,#REF!,#REF!,#REF!,#REF!,#REF!,#REF!,#REF!,#REF!,#REF!,#REF!,#REF!</definedName>
    <definedName name="hn.MultByFXRatesBot4" hidden="1">#REF!,#REF!,#REF!,#REF!,#REF!,#REF!,#REF!,#REF!,#REF!,#REF!,#REF!,#REF!,#REF!</definedName>
    <definedName name="hn.MultByFXRatesBot5" localSheetId="3" hidden="1">#REF!,#REF!,#REF!,#REF!,#REF!,#REF!,#REF!,#REF!,#REF!,#REF!,#REF!</definedName>
    <definedName name="hn.MultByFXRatesBot5" hidden="1">#REF!,#REF!,#REF!,#REF!,#REF!,#REF!,#REF!,#REF!,#REF!,#REF!,#REF!</definedName>
    <definedName name="hn.MultByFXRatesBot6" localSheetId="3" hidden="1">#REF!,#REF!,#REF!,#REF!,#REF!,#REF!,#REF!,#REF!,#REF!,#REF!,#REF!</definedName>
    <definedName name="hn.MultByFXRatesBot6" hidden="1">#REF!,#REF!,#REF!,#REF!,#REF!,#REF!,#REF!,#REF!,#REF!,#REF!,#REF!</definedName>
    <definedName name="hn.MultByFXRatesBot7" localSheetId="3" hidden="1">#REF!,#REF!,#REF!,#REF!,#REF!,#REF!,#REF!,#REF!,#REF!,#REF!,#REF!</definedName>
    <definedName name="hn.MultByFXRatesBot7" hidden="1">#REF!,#REF!,#REF!,#REF!,#REF!,#REF!,#REF!,#REF!,#REF!,#REF!,#REF!</definedName>
    <definedName name="hn.MultByFXRatesTop1" localSheetId="3" hidden="1">#REF!,#REF!,#REF!,#REF!,#REF!,#REF!,#REF!,#REF!,#REF!,#REF!,#REF!,#REF!</definedName>
    <definedName name="hn.MultByFXRatesTop1" hidden="1">#REF!,#REF!,#REF!,#REF!,#REF!,#REF!,#REF!,#REF!,#REF!,#REF!,#REF!,#REF!</definedName>
    <definedName name="hn.MultByFXRatesTop2" localSheetId="3" hidden="1">#REF!,#REF!,#REF!,#REF!,#REF!,#REF!,#REF!,#REF!,#REF!,#REF!,#REF!,#REF!,#REF!,#REF!,#REF!</definedName>
    <definedName name="hn.MultByFXRatesTop2" hidden="1">#REF!,#REF!,#REF!,#REF!,#REF!,#REF!,#REF!,#REF!,#REF!,#REF!,#REF!,#REF!,#REF!,#REF!,#REF!</definedName>
    <definedName name="hn.MultByFXRatesTop3" localSheetId="3" hidden="1">#REF!,#REF!,#REF!,#REF!,#REF!,#REF!,#REF!,#REF!,#REF!,#REF!,#REF!,#REF!,#REF!,#REF!,#REF!</definedName>
    <definedName name="hn.MultByFXRatesTop3" hidden="1">#REF!,#REF!,#REF!,#REF!,#REF!,#REF!,#REF!,#REF!,#REF!,#REF!,#REF!,#REF!,#REF!,#REF!,#REF!</definedName>
    <definedName name="hn.MultByFXRatesTop4" localSheetId="3" hidden="1">#REF!,#REF!,#REF!,#REF!,#REF!,#REF!,#REF!,#REF!,#REF!,#REF!,#REF!,#REF!,#REF!,#REF!,#REF!</definedName>
    <definedName name="hn.MultByFXRatesTop4" hidden="1">#REF!,#REF!,#REF!,#REF!,#REF!,#REF!,#REF!,#REF!,#REF!,#REF!,#REF!,#REF!,#REF!,#REF!,#REF!</definedName>
    <definedName name="hn.MultByFXRatesTop5" localSheetId="3" hidden="1">#REF!,#REF!,#REF!,#REF!,#REF!,#REF!,#REF!,#REF!,#REF!,#REF!,#REF!,#REF!</definedName>
    <definedName name="hn.MultByFXRatesTop5" hidden="1">#REF!,#REF!,#REF!,#REF!,#REF!,#REF!,#REF!,#REF!,#REF!,#REF!,#REF!,#REF!</definedName>
    <definedName name="hn.MultByFXRatesTop6" localSheetId="3" hidden="1">#REF!,#REF!,#REF!,#REF!,#REF!,#REF!,#REF!,#REF!,#REF!,#REF!,#REF!,#REF!,#REF!,#REF!,#REF!</definedName>
    <definedName name="hn.MultByFXRatesTop6" hidden="1">#REF!,#REF!,#REF!,#REF!,#REF!,#REF!,#REF!,#REF!,#REF!,#REF!,#REF!,#REF!,#REF!,#REF!,#REF!</definedName>
    <definedName name="hn.MultByFXRatesTop7" localSheetId="3" hidden="1">#REF!,#REF!,#REF!,#REF!,#REF!,#REF!,#REF!,#REF!,#REF!,#REF!,#REF!,#REF!,#REF!,#REF!,#REF!</definedName>
    <definedName name="hn.MultByFXRatesTop7" hidden="1">#REF!,#REF!,#REF!,#REF!,#REF!,#REF!,#REF!,#REF!,#REF!,#REF!,#REF!,#REF!,#REF!,#REF!,#REF!</definedName>
    <definedName name="hn.NoUpload" hidden="1">0</definedName>
    <definedName name="hn.RolledForward" hidden="1">FALSE</definedName>
    <definedName name="HOME" localSheetId="3">#REF!</definedName>
    <definedName name="HOME">#REF!</definedName>
    <definedName name="Hours" localSheetId="3">#REF!</definedName>
    <definedName name="Hours">#REF!</definedName>
    <definedName name="HR" localSheetId="3">#REF!</definedName>
    <definedName name="HR">#REF!</definedName>
    <definedName name="hrlydomestic" localSheetId="3">#REF!</definedName>
    <definedName name="hrlydomestic">#REF!</definedName>
    <definedName name="hrlyint" localSheetId="3">#REF!</definedName>
    <definedName name="hrlyint">#REF!</definedName>
    <definedName name="HTM_control42" localSheetId="11">{"'Analysis'!$A$1:$B$4,$A$6:$N$129"}</definedName>
    <definedName name="HTM_control42" localSheetId="3">{"'Analysis'!$A$1:$B$4,$A$6:$N$129"}</definedName>
    <definedName name="HTM_control42">{"'Analysis'!$A$1:$B$4,$A$6:$N$129"}</definedName>
    <definedName name="HTML_CodePage">1252</definedName>
    <definedName name="HTML_Control" localSheetId="11">{"'Analysis'!$A$1:$B$4,$A$6:$N$129"}</definedName>
    <definedName name="HTML_Control" localSheetId="3">{"'Analysis'!$A$1:$B$4,$A$6:$N$129"}</definedName>
    <definedName name="HTML_Control">{"'Analysis'!$A$1:$B$4,$A$6:$N$129"}</definedName>
    <definedName name="html_control_1" localSheetId="11" hidden="1">{"'IG3Q99'!$A$306:$I$356"}</definedName>
    <definedName name="html_control_1" localSheetId="3" hidden="1">{"'IG3Q99'!$A$306:$I$356"}</definedName>
    <definedName name="html_control_1" hidden="1">{"'IG3Q99'!$A$306:$I$356"}</definedName>
    <definedName name="HTML_Control1" localSheetId="11">{"'Analysis'!$A$1:$B$4,$A$6:$N$129"}</definedName>
    <definedName name="HTML_Control1" localSheetId="3">{"'Analysis'!$A$1:$B$4,$A$6:$N$129"}</definedName>
    <definedName name="HTML_Control1">{"'Analysis'!$A$1:$B$4,$A$6:$N$129"}</definedName>
    <definedName name="html_control2" localSheetId="11">{"'Analysis'!$A$1:$B$4,$A$6:$N$129"}</definedName>
    <definedName name="html_control2" localSheetId="3">{"'Analysis'!$A$1:$B$4,$A$6:$N$129"}</definedName>
    <definedName name="html_control2">{"'Analysis'!$A$1:$B$4,$A$6:$N$129"}</definedName>
    <definedName name="HTML_Control3" localSheetId="11">{"'Analysis'!$A$1:$B$4,$A$6:$N$129"}</definedName>
    <definedName name="HTML_Control3" localSheetId="3">{"'Analysis'!$A$1:$B$4,$A$6:$N$129"}</definedName>
    <definedName name="HTML_Control3">{"'Analysis'!$A$1:$B$4,$A$6:$N$129"}</definedName>
    <definedName name="HTML_Control4" localSheetId="11">{"'Analysis'!$A$1:$B$4,$A$6:$N$129"}</definedName>
    <definedName name="HTML_Control4" localSheetId="3">{"'Analysis'!$A$1:$B$4,$A$6:$N$129"}</definedName>
    <definedName name="HTML_Control4">{"'Analysis'!$A$1:$B$4,$A$6:$N$129"}</definedName>
    <definedName name="html_control5" localSheetId="11">{"'Analysis'!$A$1:$B$4,$A$6:$N$129"}</definedName>
    <definedName name="html_control5" localSheetId="3">{"'Analysis'!$A$1:$B$4,$A$6:$N$129"}</definedName>
    <definedName name="html_control5">{"'Analysis'!$A$1:$B$4,$A$6:$N$129"}</definedName>
    <definedName name="HTML_Description">""</definedName>
    <definedName name="HTML_Email">""</definedName>
    <definedName name="HTML_Header">"Analysis"</definedName>
    <definedName name="HTML_LastUpdate">"6/28/2000"</definedName>
    <definedName name="HTML_LineAfter">FALSE</definedName>
    <definedName name="HTML_LineBefore">FALSE</definedName>
    <definedName name="HTML_Name">"BrandDirect Marketing"</definedName>
    <definedName name="HTML_OBDlg2">TRUE</definedName>
    <definedName name="HTML_OBDlg4">TRUE</definedName>
    <definedName name="HTML_OS">0</definedName>
    <definedName name="HTML_PathFile">"J:\Finance\Cancel Data\Join Month Data\May 00\0500RenewalCancelCurve.htm"</definedName>
    <definedName name="HTML_Title">"0500RenewYR2"</definedName>
    <definedName name="HTML1_10" hidden="1">""</definedName>
    <definedName name="HTML1_11" hidden="1">1</definedName>
    <definedName name="HTML1_12" hidden="1">"Aswath:Adobe SiteMill™ 1.0.2:MyHomePage:FCFF3.html"</definedName>
    <definedName name="HTML1_2" hidden="1">1</definedName>
    <definedName name="HTML1_3" hidden="1">"FCFF3"</definedName>
    <definedName name="HTML1_4" hidden="1">"Three-Stage FCFF Model"</definedName>
    <definedName name="HTML1_5" hidden="1">""</definedName>
    <definedName name="HTML1_6" hidden="1">-4146</definedName>
    <definedName name="HTML1_7" hidden="1">-4146</definedName>
    <definedName name="HTML1_8" hidden="1">"10/22/96"</definedName>
    <definedName name="HTML1_9" hidden="1">"Aswath Damodaran"</definedName>
    <definedName name="HTML10_10" hidden="1">""</definedName>
    <definedName name="HTML10_11" hidden="1">1</definedName>
    <definedName name="HTML10_12" hidden="1">"Q:\DNSTREAM\COMMOPS\TRADING\PSOTCMTD.HTM"</definedName>
    <definedName name="HTML10_2" hidden="1">1</definedName>
    <definedName name="HTML10_3" hidden="1">"PS&amp;CM OTC Monthly Summary"</definedName>
    <definedName name="HTML10_4" hidden="1">"PS&amp;CM OTC Monthly Summary"</definedName>
    <definedName name="HTML10_5" hidden="1">""</definedName>
    <definedName name="HTML10_6" hidden="1">-4146</definedName>
    <definedName name="HTML10_7" hidden="1">-4146</definedName>
    <definedName name="HTML10_8" hidden="1">"9/2/97"</definedName>
    <definedName name="HTML10_9" hidden="1">"Jeff Rehlen ETN 639-3012"</definedName>
    <definedName name="HTML11_10" hidden="1">""</definedName>
    <definedName name="HTML11_11" hidden="1">1</definedName>
    <definedName name="HTML11_12" hidden="1">"Q:\DNSTREAM\COMMOPS\TRADING\PSOTCMTD.HTM"</definedName>
    <definedName name="HTML11_2" hidden="1">1</definedName>
    <definedName name="HTML11_3" hidden="1">"PS&amp;CM OTC Monthly Summary"</definedName>
    <definedName name="HTML11_4" hidden="1">"PS&amp;CM OTC Monthly Summary"</definedName>
    <definedName name="HTML11_5" hidden="1">""</definedName>
    <definedName name="HTML11_6" hidden="1">-4146</definedName>
    <definedName name="HTML11_7" hidden="1">-4146</definedName>
    <definedName name="HTML11_8" hidden="1">"10/1/97"</definedName>
    <definedName name="HTML11_9" hidden="1">"Jeff Rehlen ETN 639-3012"</definedName>
    <definedName name="HTML12_10" hidden="1">""</definedName>
    <definedName name="HTML12_11" hidden="1">1</definedName>
    <definedName name="HTML12_12" hidden="1">"Q:\DNSTREAM\COMMOPS\TRADING\PSOTCMTD.HTM"</definedName>
    <definedName name="HTML12_2" hidden="1">1</definedName>
    <definedName name="HTML12_3" hidden="1">"PS&amp;CM OTC Monthly Summary"</definedName>
    <definedName name="HTML12_4" hidden="1">"PS&amp;CM OTC Monthly Summary"</definedName>
    <definedName name="HTML12_5" hidden="1">""</definedName>
    <definedName name="HTML12_6" hidden="1">-4146</definedName>
    <definedName name="HTML12_7" hidden="1">-4146</definedName>
    <definedName name="HTML12_8" hidden="1">"11/4/97"</definedName>
    <definedName name="HTML12_9" hidden="1">"Jeff Rehlen ETN 639-3012"</definedName>
    <definedName name="HTML13_10" hidden="1">""</definedName>
    <definedName name="HTML13_11" hidden="1">1</definedName>
    <definedName name="HTML13_12" hidden="1">"Q:\DNSTREAM\COMMOPS\TRADING\PSOTCMTD.HTM"</definedName>
    <definedName name="HTML13_2" hidden="1">1</definedName>
    <definedName name="HTML13_3" hidden="1">"PS&amp;CM OTC Monthly Summary"</definedName>
    <definedName name="HTML13_4" hidden="1">"PS&amp;CM OTC Monthly Summary"</definedName>
    <definedName name="HTML13_5" hidden="1">""</definedName>
    <definedName name="HTML13_6" hidden="1">-4146</definedName>
    <definedName name="HTML13_7" hidden="1">-4146</definedName>
    <definedName name="HTML13_8" hidden="1">"11/4/97"</definedName>
    <definedName name="HTML13_9" hidden="1">"Jeff Rehlen ETN 639-3012"</definedName>
    <definedName name="HTML14_10" hidden="1">""</definedName>
    <definedName name="HTML14_11" hidden="1">1</definedName>
    <definedName name="HTML14_12" hidden="1">"Q:\DNSTREAM\COMMOPS\TRADING\PSOTCMTD.HTM"</definedName>
    <definedName name="HTML14_2" hidden="1">1</definedName>
    <definedName name="HTML14_3" hidden="1">"PS&amp;CM OTC Monthly Summary"</definedName>
    <definedName name="HTML14_4" hidden="1">"PS&amp;CM OTC Monthly Summary"</definedName>
    <definedName name="HTML14_5" hidden="1">""</definedName>
    <definedName name="HTML14_6" hidden="1">-4146</definedName>
    <definedName name="HTML14_7" hidden="1">-4146</definedName>
    <definedName name="HTML14_8" hidden="1">"11/4/97"</definedName>
    <definedName name="HTML14_9" hidden="1">"Jeff Rehlen ETN 639-3012"</definedName>
    <definedName name="HTML2_10" hidden="1">""</definedName>
    <definedName name="HTML2_11" hidden="1">1</definedName>
    <definedName name="HTML2_12" hidden="1">"C:\My Documents\financials.html"</definedName>
    <definedName name="HTML2_2" hidden="1">1</definedName>
    <definedName name="HTML2_3" hidden="1">"Financials"</definedName>
    <definedName name="HTML2_4" hidden="1">"Income Statement"</definedName>
    <definedName name="HTML2_5" hidden="1">""</definedName>
    <definedName name="HTML2_6" hidden="1">-4146</definedName>
    <definedName name="HTML2_7" hidden="1">1</definedName>
    <definedName name="HTML2_8" hidden="1">"8/22/98"</definedName>
    <definedName name="HTML2_9" hidden="1">"Bill Nguyen"</definedName>
    <definedName name="HTML3_10" hidden="1">"dave_levee@pgn.com"</definedName>
    <definedName name="HTML3_11" hidden="1">1</definedName>
    <definedName name="HTML3_12" hidden="1">"G:\MONET\WEB\FORECAST\Hub84.htm"</definedName>
    <definedName name="HTML3_2" hidden="1">1</definedName>
    <definedName name="HTML3_3" hidden="1">"MONET84"</definedName>
    <definedName name="HTML3_4" hidden="1">"Market Hubs by Condition"</definedName>
    <definedName name="HTML3_5" hidden="1">""</definedName>
    <definedName name="HTML3_6" hidden="1">1</definedName>
    <definedName name="HTML3_7" hidden="1">1</definedName>
    <definedName name="HTML3_8" hidden="1">"4/15/96"</definedName>
    <definedName name="HTML3_9" hidden="1">"Resource Forecasting Department"</definedName>
    <definedName name="HTML4_10" hidden="1">"dave_levee@pgn.com"</definedName>
    <definedName name="HTML4_11" hidden="1">1</definedName>
    <definedName name="HTML4_12" hidden="1">"G:\MONET\WEB\FORECAST\mc84.htm"</definedName>
    <definedName name="HTML4_2" hidden="1">1</definedName>
    <definedName name="HTML4_3" hidden="1">"MONET84"</definedName>
    <definedName name="HTML4_4" hidden="1">"ConditionMarginalCost"</definedName>
    <definedName name="HTML4_5" hidden="1">""</definedName>
    <definedName name="HTML4_6" hidden="1">1</definedName>
    <definedName name="HTML4_7" hidden="1">1</definedName>
    <definedName name="HTML4_8" hidden="1">"4/15/96"</definedName>
    <definedName name="HTML4_9" hidden="1">"Resource Forecasting Department"</definedName>
    <definedName name="HTML5_10" hidden="1">"dave_levee@pgn.com"</definedName>
    <definedName name="HTML5_11" hidden="1">1</definedName>
    <definedName name="HTML5_12" hidden="1">"G:\MONET\WEB\FORECAST\mc84.htm"</definedName>
    <definedName name="HTML5_2" hidden="1">1</definedName>
    <definedName name="HTML5_3" hidden="1">"MONET84"</definedName>
    <definedName name="HTML5_4" hidden="1">"ConditionMarginalCost"</definedName>
    <definedName name="HTML5_5" hidden="1">""</definedName>
    <definedName name="HTML5_6" hidden="1">1</definedName>
    <definedName name="HTML5_7" hidden="1">1</definedName>
    <definedName name="HTML5_8" hidden="1">"4/15/96"</definedName>
    <definedName name="HTML5_9" hidden="1">"Resource Forecasting Department"</definedName>
    <definedName name="HTML6_10" hidden="1">""</definedName>
    <definedName name="HTML6_11" hidden="1">1</definedName>
    <definedName name="HTML6_12" hidden="1">"Q:\DNSTREAM\COMMOPS\TRADING\PSOTCMTD.HTM"</definedName>
    <definedName name="HTML6_2" hidden="1">1</definedName>
    <definedName name="HTML6_3" hidden="1">"PS&amp;CM OTC Monthly Summary"</definedName>
    <definedName name="HTML6_4" hidden="1">"PS&amp;CM OTC Monthly Summary"</definedName>
    <definedName name="HTML6_5" hidden="1">""</definedName>
    <definedName name="HTML6_6" hidden="1">-4146</definedName>
    <definedName name="HTML6_7" hidden="1">-4146</definedName>
    <definedName name="HTML6_8" hidden="1">"5/1/97"</definedName>
    <definedName name="HTML6_9" hidden="1">"Bob De Young ETN 639-4510"</definedName>
    <definedName name="HTML7_10" hidden="1">""</definedName>
    <definedName name="HTML7_11" hidden="1">1</definedName>
    <definedName name="HTML7_12" hidden="1">"Q:\DNSTREAM\COMMOPS\TRADING\PSOTCMTD.HTM"</definedName>
    <definedName name="HTML7_2" hidden="1">1</definedName>
    <definedName name="HTML7_3" hidden="1">"PS&amp;CM OTC Monthly Summary"</definedName>
    <definedName name="HTML7_4" hidden="1">"PS&amp;CM OTC Monthly Summary"</definedName>
    <definedName name="HTML7_5" hidden="1">""</definedName>
    <definedName name="HTML7_6" hidden="1">-4146</definedName>
    <definedName name="HTML7_7" hidden="1">-4146</definedName>
    <definedName name="HTML7_8" hidden="1">"6/2/97"</definedName>
    <definedName name="HTML7_9" hidden="1">"Bob De Young ETN 639-4510"</definedName>
    <definedName name="HTML8_10" hidden="1">""</definedName>
    <definedName name="HTML8_11" hidden="1">1</definedName>
    <definedName name="HTML8_12" hidden="1">"Q:\DNSTREAM\COMMOPS\TRADING\PSOTCMTD.HTM"</definedName>
    <definedName name="HTML8_2" hidden="1">1</definedName>
    <definedName name="HTML8_3" hidden="1">"PS&amp;CM OTC Monthly Summary"</definedName>
    <definedName name="HTML8_4" hidden="1">"PS&amp;CM OTC Monthly Summary"</definedName>
    <definedName name="HTML8_5" hidden="1">""</definedName>
    <definedName name="HTML8_6" hidden="1">-4146</definedName>
    <definedName name="HTML8_7" hidden="1">-4146</definedName>
    <definedName name="HTML8_8" hidden="1">"7/1/97"</definedName>
    <definedName name="HTML8_9" hidden="1">"Bob De Young ETN 639-4510"</definedName>
    <definedName name="HTML9_10" hidden="1">""</definedName>
    <definedName name="HTML9_11" hidden="1">1</definedName>
    <definedName name="HTML9_12" hidden="1">"Q:\DNSTREAM\COMMOPS\TRADING\PSOTCMTD.HTM"</definedName>
    <definedName name="HTML9_2" hidden="1">1</definedName>
    <definedName name="HTML9_3" hidden="1">"PS&amp;CM OTC Monthly Summary"</definedName>
    <definedName name="HTML9_4" hidden="1">"PS&amp;CM OTC Monthly Summary"</definedName>
    <definedName name="HTML9_5" hidden="1">""</definedName>
    <definedName name="HTML9_6" hidden="1">-4146</definedName>
    <definedName name="HTML9_7" hidden="1">-4146</definedName>
    <definedName name="HTML9_8" hidden="1">"8/1/97"</definedName>
    <definedName name="HTML9_9" hidden="1">"Bob De Young ETN 639-4510"</definedName>
    <definedName name="HTMLCount" hidden="1">1</definedName>
    <definedName name="HUGHESFAC">#REF!</definedName>
    <definedName name="HUGHESLF">#REF!</definedName>
    <definedName name="HUGHESMW">#REF!</definedName>
    <definedName name="HUGHESMWH">#REF!</definedName>
    <definedName name="HYBERGER" localSheetId="11">#REF!</definedName>
    <definedName name="HYBERGER" localSheetId="3">#REF!</definedName>
    <definedName name="HYBERGER">#REF!</definedName>
    <definedName name="IAPGA" localSheetId="11">#REF!</definedName>
    <definedName name="IAPGA" localSheetId="3">#REF!</definedName>
    <definedName name="IAPGA">#REF!</definedName>
    <definedName name="IATAN" localSheetId="11">#REF!</definedName>
    <definedName name="IATAN">#REF!</definedName>
    <definedName name="IBMFAC">#REF!</definedName>
    <definedName name="IBMLF">#REF!</definedName>
    <definedName name="IBMMW">#REF!</definedName>
    <definedName name="IBMMWH">#REF!</definedName>
    <definedName name="IC" localSheetId="3">#REF!</definedName>
    <definedName name="IC">#REF!</definedName>
    <definedName name="IC.py" localSheetId="3">#REF!</definedName>
    <definedName name="IC.py">#REF!</definedName>
    <definedName name="ICT" localSheetId="11">#REF!</definedName>
    <definedName name="ICT" localSheetId="3">#REF!</definedName>
    <definedName name="ICT">#REF!</definedName>
    <definedName name="IMBALALLOC" localSheetId="11">#REF!</definedName>
    <definedName name="IMBALALLOC">#REF!</definedName>
    <definedName name="IMBALANCE" localSheetId="11">#REF!</definedName>
    <definedName name="IMBALANCE">#REF!</definedName>
    <definedName name="import_ctrl">#REF!</definedName>
    <definedName name="ImportOthFuel" localSheetId="11" hidden="1">{#N/A,#N/A,TRUE,"MarginCalc";#N/A,#N/A,TRUE,"Proposal.kW Firm";#N/A,#N/A,TRUE,"PurCalc";#N/A,#N/A,TRUE,"PurCalc Other"}</definedName>
    <definedName name="ImportOthFuel" localSheetId="3" hidden="1">{#N/A,#N/A,TRUE,"MarginCalc";#N/A,#N/A,TRUE,"Proposal.kW Firm";#N/A,#N/A,TRUE,"PurCalc";#N/A,#N/A,TRUE,"PurCalc Other"}</definedName>
    <definedName name="ImportOthFuel" hidden="1">{#N/A,#N/A,TRUE,"MarginCalc";#N/A,#N/A,TRUE,"Proposal.kW Firm";#N/A,#N/A,TRUE,"PurCalc";#N/A,#N/A,TRUE,"PurCalc Other"}</definedName>
    <definedName name="Inc_Stat">#REF!</definedName>
    <definedName name="INCENTIVE_ADJUSTMENT" localSheetId="11">#REF!</definedName>
    <definedName name="INCENTIVE_ADJUSTMENT" localSheetId="3">#REF!</definedName>
    <definedName name="INCENTIVE_ADJUSTMENT">#REF!</definedName>
    <definedName name="Incl_Excl" localSheetId="3">#REF!</definedName>
    <definedName name="Incl_Excl">#REF!</definedName>
    <definedName name="incomestatement" localSheetId="11">#REF!</definedName>
    <definedName name="incomestatement" localSheetId="3">#REF!</definedName>
    <definedName name="incomestatement">#REF!</definedName>
    <definedName name="INCREASE">#REF!</definedName>
    <definedName name="Index">#REF!</definedName>
    <definedName name="IndexHeader">#REF!</definedName>
    <definedName name="indloc1" localSheetId="11">#REF!</definedName>
    <definedName name="indloc1">#REF!</definedName>
    <definedName name="indloc2" localSheetId="11">#REF!</definedName>
    <definedName name="indloc2">#REF!</definedName>
    <definedName name="indloc3">#REF!</definedName>
    <definedName name="indtot1">#REF!</definedName>
    <definedName name="indtot2">#REF!</definedName>
    <definedName name="indtot3">#REF!</definedName>
    <definedName name="Ineligible_Countries">#REF!</definedName>
    <definedName name="Ineligible_Countries_Eur">#REF!</definedName>
    <definedName name="inflList" hidden="1">"00000000000000000000000000000000000000000000000000000000000000000000000000000000000000000000000000000000000000000000000000000000000000000000000000000000000000000000000000000000000000000000000000000000"</definedName>
    <definedName name="INGBANK" localSheetId="11">#REF!</definedName>
    <definedName name="INGBANK">#REF!</definedName>
    <definedName name="innercode" localSheetId="3">#REF!</definedName>
    <definedName name="innercode">#REF!</definedName>
    <definedName name="input" localSheetId="3">#REF!</definedName>
    <definedName name="input">#REF!</definedName>
    <definedName name="InputFunctionArea1" localSheetId="11">#REF!</definedName>
    <definedName name="InputFunctionArea1">#REF!</definedName>
    <definedName name="InputFunctionArea2" localSheetId="11">#REF!</definedName>
    <definedName name="InputFunctionArea2">#REF!</definedName>
    <definedName name="InputFunctionArea3" localSheetId="11">#REF!</definedName>
    <definedName name="InputFunctionArea3">#REF!</definedName>
    <definedName name="InputFunctionArea4">#REF!</definedName>
    <definedName name="InputFunctionArea5">#REF!</definedName>
    <definedName name="InputFunctionUnprotectedArea1" localSheetId="11">#REF!,#REF!,#REF!,#REF!,#REF!,#REF!,#REF!,#REF!</definedName>
    <definedName name="InputFunctionUnprotectedArea1">#REF!,#REF!,#REF!,#REF!,#REF!,#REF!,#REF!,#REF!</definedName>
    <definedName name="InputFunctionUnprotectedArea2" localSheetId="11">#REF!,#REF!,#REF!</definedName>
    <definedName name="InputFunctionUnprotectedArea2">#REF!,#REF!,#REF!</definedName>
    <definedName name="inputs" localSheetId="11" hidden="1">{"Inputs 1","Base",FALSE,"INPUTS";"Inputs 2","Base",FALSE,"INPUTS";"Inputs 3","Base",FALSE,"INPUTS";"Inputs 4","Base",FALSE,"INPUTS";"Inputs 5","Base",FALSE,"INPUTS"}</definedName>
    <definedName name="inputs" localSheetId="3" hidden="1">{"Inputs 1","Base",FALSE,"INPUTS";"Inputs 2","Base",FALSE,"INPUTS";"Inputs 3","Base",FALSE,"INPUTS";"Inputs 4","Base",FALSE,"INPUTS";"Inputs 5","Base",FALSE,"INPUTS"}</definedName>
    <definedName name="inputs" hidden="1">{"Inputs 1","Base",FALSE,"INPUTS";"Inputs 2","Base",FALSE,"INPUTS";"Inputs 3","Base",FALSE,"INPUTS";"Inputs 4","Base",FALSE,"INPUTS";"Inputs 5","Base",FALSE,"INPUTS"}</definedName>
    <definedName name="INPUTS4" localSheetId="3">#REF!</definedName>
    <definedName name="INPUTS4">#REF!</definedName>
    <definedName name="INPUTS5" localSheetId="3">#REF!</definedName>
    <definedName name="INPUTS5">#REF!</definedName>
    <definedName name="INPUTS6" localSheetId="3">#REF!</definedName>
    <definedName name="INPUTS6">#REF!</definedName>
    <definedName name="InsertLine" localSheetId="11">#REF!</definedName>
    <definedName name="InsertLine">#REF!</definedName>
    <definedName name="insidesales" localSheetId="3">#REF!</definedName>
    <definedName name="insidesales">#REF!</definedName>
    <definedName name="Interco" localSheetId="11">#REF!</definedName>
    <definedName name="Interco">#REF!</definedName>
    <definedName name="interest">0.07</definedName>
    <definedName name="INTERNET">#REF!</definedName>
    <definedName name="INVLINE">#REF!</definedName>
    <definedName name="invoercode" localSheetId="3">#REF!</definedName>
    <definedName name="invoercode">#REF!</definedName>
    <definedName name="Invoice" localSheetId="11">#REF!</definedName>
    <definedName name="Invoice" localSheetId="3">#REF!</definedName>
    <definedName name="Invoice">#REF!</definedName>
    <definedName name="Invoice2" localSheetId="3">#REF!</definedName>
    <definedName name="Invoice2">#REF!</definedName>
    <definedName name="INVOICENO" localSheetId="11">#REF!</definedName>
    <definedName name="INVOICENO" localSheetId="3">#REF!</definedName>
    <definedName name="INVOICENO">#REF!</definedName>
    <definedName name="INVOICES" localSheetId="11">#REF!</definedName>
    <definedName name="INVOICES">#REF!</definedName>
    <definedName name="IOStatus" localSheetId="3">#REF!</definedName>
    <definedName name="IOStatus">#REF!</definedName>
    <definedName name="IOWA" localSheetId="11">#REF!</definedName>
    <definedName name="IOWA" localSheetId="3">#REF!</definedName>
    <definedName name="IOWA">#REF!</definedName>
    <definedName name="IPH" localSheetId="3">#REF!</definedName>
    <definedName name="IPH">#REF!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NET_WORKING_CAPITAL" hidden="1">"c1909"</definedName>
    <definedName name="IQ_CHANGE_OTHER_NET_OPER_ASSETS_BR" hidden="1">"c3595"</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TRACTS_OTHER_COMMODITIES_EQUITIES._FDIC" hidden="1">"c6522"</definedName>
    <definedName name="IQ_CONV_RATE" hidden="1">"c2192"</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3939</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NOTES_PAY_TOTAL" hidden="1">"c5522"</definedName>
    <definedName name="IQ_FIN_DIV_REV" hidden="1">"c437"</definedName>
    <definedName name="IQ_FINANCING_CASH" hidden="1">"c1405"</definedName>
    <definedName name="IQ_FINANCING_CASH_SUPPL" hidden="1">"c1406"</definedName>
    <definedName name="IQ_FINISHED_INV" hidden="1">"c438"</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OREIGN_BRANCHES_U.S._BANKS_LOANS_FDIC" hidden="1">"c6438"</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LAND" hidden="1">"c645"</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42184.6703356481</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ED55" hidden="1">1</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CFPS_FWD" hidden="1">"c2237"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ACT_OR_EST" hidden="1">"c2214"</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OLVING_SECURED_1_4_NON_ACCRUAL_FFIEC" hidden="1">"c13314"</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ANS_LEASES_NON_ACCRUAL_FFIEC" hidden="1">"c13757"</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EK" hidden="1">50000</definedName>
    <definedName name="IQ_WEIGHTED_AVG_PRICE" hidden="1">"c1334"</definedName>
    <definedName name="IQ_WIP_INV" hidden="1">"c1335"</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Z_SCORE" hidden="1">"c1339"</definedName>
    <definedName name="IQB_BOOKMARK_COUNT" hidden="1">0</definedName>
    <definedName name="IQRG15" hidden="1">"$G$16:$G$268"</definedName>
    <definedName name="iQShowHideColumns" hidden="1">"iQShowQuarterlyAnnual"</definedName>
    <definedName name="IRI_WorkspaceId" hidden="1">"f875d9690653425d92f0c414ebaac308"</definedName>
    <definedName name="irr" localSheetId="3">#REF!</definedName>
    <definedName name="irr">#REF!</definedName>
    <definedName name="IRSwapMo1" localSheetId="3">#REF!</definedName>
    <definedName name="IRSwapMo1">#REF!</definedName>
    <definedName name="IRSwapMo2" localSheetId="3">#REF!</definedName>
    <definedName name="IRSwapMo2">#REF!</definedName>
    <definedName name="IRSwapMo3" localSheetId="3">#REF!</definedName>
    <definedName name="IRSwapMo3">#REF!</definedName>
    <definedName name="IS_Timespan" localSheetId="3">#REF!</definedName>
    <definedName name="IS_Timespan">#REF!</definedName>
    <definedName name="IsColHidden" hidden="1">FALSE</definedName>
    <definedName name="IsLTMColHidden" hidden="1">FALSE</definedName>
    <definedName name="it" localSheetId="11">#REF!</definedName>
    <definedName name="it">#REF!</definedName>
    <definedName name="ItalyMgmtRev1" localSheetId="3">#REF!</definedName>
    <definedName name="ItalyMgmtRev1">#REF!</definedName>
    <definedName name="ItalyMgmtRev2" localSheetId="3">#REF!</definedName>
    <definedName name="ItalyMgmtRev2">#REF!</definedName>
    <definedName name="ItalyNIWalk" localSheetId="3">#REF!</definedName>
    <definedName name="ItalyNIWalk">#REF!</definedName>
    <definedName name="ItalyQPack1" localSheetId="3">#REF!</definedName>
    <definedName name="ItalyQPack1">#REF!</definedName>
    <definedName name="ItalyQPack2" localSheetId="3">#REF!</definedName>
    <definedName name="ItalyQPack2">#REF!</definedName>
    <definedName name="itc" localSheetId="3">#REF!</definedName>
    <definedName name="itc">#REF!</definedName>
    <definedName name="J.C.__Christensen" localSheetId="3">#REF!</definedName>
    <definedName name="J.C.__Christensen">#REF!</definedName>
    <definedName name="JE" localSheetId="11" hidden="1">{#N/A,#N/A,FALSE,"Proposal.kW Intrupt"}</definedName>
    <definedName name="JE" localSheetId="3" hidden="1">{#N/A,#N/A,FALSE,"Proposal.kW Intrupt"}</definedName>
    <definedName name="JE" hidden="1">{#N/A,#N/A,FALSE,"Proposal.kW Intrupt"}</definedName>
    <definedName name="JE_form" localSheetId="3">#REF!</definedName>
    <definedName name="JE_form">#REF!</definedName>
    <definedName name="JEDesc" localSheetId="3">#REF!</definedName>
    <definedName name="JEDesc">#REF!</definedName>
    <definedName name="jeprint" localSheetId="11">#REF!</definedName>
    <definedName name="jeprint" localSheetId="3">#REF!</definedName>
    <definedName name="jeprint">#REF!</definedName>
    <definedName name="JESUS" localSheetId="11" hidden="1">{#N/A,#N/A,TRUE,"Facility-Input";#N/A,#N/A,TRUE,"Graphs";#N/A,#N/A,TRUE,"TOTAL"}</definedName>
    <definedName name="JESUS" localSheetId="3" hidden="1">{#N/A,#N/A,TRUE,"Facility-Input";#N/A,#N/A,TRUE,"Graphs";#N/A,#N/A,TRUE,"TOTAL"}</definedName>
    <definedName name="JESUS" hidden="1">{#N/A,#N/A,TRUE,"Facility-Input";#N/A,#N/A,TRUE,"Graphs";#N/A,#N/A,TRUE,"TOTAL"}</definedName>
    <definedName name="JETrueUpAccounts" localSheetId="3">#REF!</definedName>
    <definedName name="JETrueUpAccounts">#REF!</definedName>
    <definedName name="JETSET" localSheetId="11">#REF!</definedName>
    <definedName name="JETSET" localSheetId="3">#REF!</definedName>
    <definedName name="JETSET">#REF!</definedName>
    <definedName name="jns" localSheetId="11"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jns"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jns"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Job_Inst">#REF!</definedName>
    <definedName name="journal" localSheetId="3">#REF!</definedName>
    <definedName name="journal">#REF!</definedName>
    <definedName name="journal1" localSheetId="3">#REF!</definedName>
    <definedName name="journal1">#REF!</definedName>
    <definedName name="journal2" localSheetId="3">#REF!</definedName>
    <definedName name="journal2">#REF!</definedName>
    <definedName name="journal3" localSheetId="11">#REF!</definedName>
    <definedName name="journal3" localSheetId="3">#REF!</definedName>
    <definedName name="journal3">#REF!</definedName>
    <definedName name="jskljsljslk" localSheetId="11" hidden="1">TextRefCopy1</definedName>
    <definedName name="jskljsljslk" localSheetId="3" hidden="1">TextRefCopy1</definedName>
    <definedName name="jskljsljslk" hidden="1">TextRefCopy1</definedName>
    <definedName name="july" localSheetId="11" hidden="1">{#N/A,#N/A,TRUE,"MarginCalc";#N/A,#N/A,TRUE,"Proposal.kW Firm";#N/A,#N/A,TRUE,"PurCalc";#N/A,#N/A,TRUE,"PurCalc Other"}</definedName>
    <definedName name="july" localSheetId="3" hidden="1">{#N/A,#N/A,TRUE,"MarginCalc";#N/A,#N/A,TRUE,"Proposal.kW Firm";#N/A,#N/A,TRUE,"PurCalc";#N/A,#N/A,TRUE,"PurCalc Other"}</definedName>
    <definedName name="july" hidden="1">{#N/A,#N/A,TRUE,"MarginCalc";#N/A,#N/A,TRUE,"Proposal.kW Firm";#N/A,#N/A,TRUE,"PurCalc";#N/A,#N/A,TRUE,"PurCalc Other"}</definedName>
    <definedName name="Jurisdiction" localSheetId="3">#REF!</definedName>
    <definedName name="Jurisdiction">#REF!</definedName>
    <definedName name="JVMgmtRev1" localSheetId="3">#REF!</definedName>
    <definedName name="JVMgmtRev1">#REF!</definedName>
    <definedName name="JVMgmtRev2" localSheetId="3">#REF!</definedName>
    <definedName name="JVMgmtRev2">#REF!</definedName>
    <definedName name="JVNIWalk" localSheetId="3">#REF!</definedName>
    <definedName name="JVNIWalk">#REF!</definedName>
    <definedName name="JVQPack1" localSheetId="3">#REF!</definedName>
    <definedName name="JVQPack1">#REF!</definedName>
    <definedName name="JVQPack2" localSheetId="3">#REF!</definedName>
    <definedName name="JVQPack2">#REF!</definedName>
    <definedName name="K2__MAXEXPCOLS__" hidden="1">100</definedName>
    <definedName name="K2__MAXEXPROWS__" hidden="1">1000</definedName>
    <definedName name="K2__WBEVMODE__" hidden="1">0</definedName>
    <definedName name="K2__WBREFOPTIONS__" hidden="1">63</definedName>
    <definedName name="K2_WBEVMODE" hidden="1">0</definedName>
    <definedName name="KANSASIS" localSheetId="11">#REF!</definedName>
    <definedName name="KANSASIS" localSheetId="3">#REF!</definedName>
    <definedName name="KANSASIS">#REF!</definedName>
    <definedName name="KCPLAcct_Owner" localSheetId="3">#REF!</definedName>
    <definedName name="KCPLAcct_Owner">#REF!</definedName>
    <definedName name="KCPLallocatorsP" localSheetId="3">#REF!</definedName>
    <definedName name="KCPLallocatorsP">#REF!</definedName>
    <definedName name="kjhl" localSheetId="11">{"'Analysis'!$A$1:$B$4,$A$6:$N$129"}</definedName>
    <definedName name="kjhl" localSheetId="3">{"'Analysis'!$A$1:$B$4,$A$6:$N$129"}</definedName>
    <definedName name="kjhl">{"'Analysis'!$A$1:$B$4,$A$6:$N$129"}</definedName>
    <definedName name="kk">#REF!</definedName>
    <definedName name="KMIopebByPlanPage1" localSheetId="11">#REF!</definedName>
    <definedName name="KMIopebByPlanPage1">#REF!</definedName>
    <definedName name="KMIopebByPlanPage2" localSheetId="11">#REF!</definedName>
    <definedName name="KMIopebByPlanPage2">#REF!</definedName>
    <definedName name="KMIopebByPlanPage3" localSheetId="11">#REF!</definedName>
    <definedName name="KMIopebByPlanPage3">#REF!</definedName>
    <definedName name="KMIopebPage1">#REF!</definedName>
    <definedName name="KMIopebPage2">#REF!</definedName>
    <definedName name="KMIopebPage3">#REF!</definedName>
    <definedName name="kpsimb">#REF!</definedName>
    <definedName name="KSPAYROLL">#REF!</definedName>
    <definedName name="KSPGA" localSheetId="3">#REF!</definedName>
    <definedName name="KSPGA">#REF!</definedName>
    <definedName name="KSPGA3008" localSheetId="3">#REF!</definedName>
    <definedName name="KSPGA3008">#REF!</definedName>
    <definedName name="KWH" localSheetId="3">#REF!</definedName>
    <definedName name="KWH">#REF!</definedName>
    <definedName name="kyd.Dim.01." hidden="1">"bbflfit1:store_ms"</definedName>
    <definedName name="kyd.NumLevels.01." hidden="1">2</definedName>
    <definedName name="kyd.ParentName.01." hidden="1">"Total"</definedName>
    <definedName name="kyd.PrintActionOptn." hidden="1">1</definedName>
    <definedName name="kyd.PrintParent.01." hidden="1">TRUE</definedName>
    <definedName name="l" localSheetId="11">#REF!</definedName>
    <definedName name="l">#REF!</definedName>
    <definedName name="labor">70000/12</definedName>
    <definedName name="LAG" localSheetId="3">#REF!</definedName>
    <definedName name="LAG">#REF!</definedName>
    <definedName name="LANSCHOT" localSheetId="11">#REF!</definedName>
    <definedName name="LANSCHOT">#REF!</definedName>
    <definedName name="LARGE" localSheetId="3">#REF!</definedName>
    <definedName name="LARGE">#REF!</definedName>
    <definedName name="LastLineCol" localSheetId="11">#REF!</definedName>
    <definedName name="LastLineCol">#REF!</definedName>
    <definedName name="LawsonGL" localSheetId="3">#REF!</definedName>
    <definedName name="LawsonGL">#REF!</definedName>
    <definedName name="LD_Factor" localSheetId="3">#REF!</definedName>
    <definedName name="LD_Factor">#REF!</definedName>
    <definedName name="LedgerFieldType" localSheetId="11">#REF!</definedName>
    <definedName name="LedgerFieldType">#REF!</definedName>
    <definedName name="legal" localSheetId="3">#REF!</definedName>
    <definedName name="legal">#REF!</definedName>
    <definedName name="LegalEntity" localSheetId="3">#REF!</definedName>
    <definedName name="LegalEntity">#REF!</definedName>
    <definedName name="LES" localSheetId="11">#REF!</definedName>
    <definedName name="LES" localSheetId="3">#REF!</definedName>
    <definedName name="LES">#REF!</definedName>
    <definedName name="Leverage" localSheetId="11">#REF!</definedName>
    <definedName name="Leverage">#REF!</definedName>
    <definedName name="Library" hidden="1">"a1"</definedName>
    <definedName name="LifeCO2_NGas" localSheetId="3">#REF!</definedName>
    <definedName name="LifeCO2_NGas">#REF!</definedName>
    <definedName name="LifeCO2_Oil" localSheetId="3">#REF!</definedName>
    <definedName name="LifeCO2_Oil">#REF!</definedName>
    <definedName name="LifeNOx_NGas" localSheetId="3">#REF!</definedName>
    <definedName name="LifeNOx_NGas">#REF!</definedName>
    <definedName name="LifeNOx_Oil" localSheetId="3">#REF!</definedName>
    <definedName name="LifeNOx_Oil">#REF!</definedName>
    <definedName name="LifeSO2_NGas" localSheetId="3">#REF!</definedName>
    <definedName name="LifeSO2_NGas">#REF!</definedName>
    <definedName name="LifeSO2_Oil" localSheetId="3">#REF!</definedName>
    <definedName name="LifeSO2_Oil">#REF!</definedName>
    <definedName name="limcount" hidden="1">1</definedName>
    <definedName name="LIMIT" localSheetId="3">#REF!</definedName>
    <definedName name="LIMIT">#REF!</definedName>
    <definedName name="LINCOLN" localSheetId="11">#REF!</definedName>
    <definedName name="LINCOLN" localSheetId="3">#REF!</definedName>
    <definedName name="LINCOLN">#REF!</definedName>
    <definedName name="line1" localSheetId="11">#REF!</definedName>
    <definedName name="line1">#REF!</definedName>
    <definedName name="line2" localSheetId="11">#REF!</definedName>
    <definedName name="line2">#REF!</definedName>
    <definedName name="LineLosses" localSheetId="3">#REF!</definedName>
    <definedName name="LineLosses">#REF!</definedName>
    <definedName name="LIQAIRFAC" localSheetId="3">#REF!</definedName>
    <definedName name="LIQAIRFAC">#REF!</definedName>
    <definedName name="LIQAIRLF">#REF!</definedName>
    <definedName name="LIQAIRMW">#REF!</definedName>
    <definedName name="LIQAIRMWH">#REF!</definedName>
    <definedName name="ListOffset" hidden="1">1</definedName>
    <definedName name="Lkup_FFUnits" localSheetId="3">#REF!</definedName>
    <definedName name="Lkup_FFUnits">#REF!</definedName>
    <definedName name="Lkup_FuelClass" localSheetId="3">#REF!</definedName>
    <definedName name="Lkup_FuelClass">#REF!</definedName>
    <definedName name="Lkup_FuelType" localSheetId="3">#REF!</definedName>
    <definedName name="Lkup_FuelType">#REF!</definedName>
    <definedName name="Lkup_NetBenefits" localSheetId="3">#REF!</definedName>
    <definedName name="Lkup_NetBenefits">#REF!</definedName>
    <definedName name="Lkup_PrgmCode" localSheetId="3">#REF!</definedName>
    <definedName name="Lkup_PrgmCode">#REF!</definedName>
    <definedName name="Lkup_ProgramType" localSheetId="3">#REF!</definedName>
    <definedName name="Lkup_ProgramType">#REF!</definedName>
    <definedName name="Lkup_SaveYrArrays" localSheetId="3">#REF!</definedName>
    <definedName name="Lkup_SaveYrArrays">#REF!</definedName>
    <definedName name="Lkup_Sector" localSheetId="3">#REF!</definedName>
    <definedName name="Lkup_Sector">#REF!</definedName>
    <definedName name="Lkup_ZoneCode" localSheetId="3">#REF!</definedName>
    <definedName name="Lkup_ZoneCode">#REF!</definedName>
    <definedName name="ll" localSheetId="11"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ll"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ll"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ll555kjjkl" localSheetId="11" hidden="1">{"fdsup://IBCentral/FAT Viewer?action=UPDATE&amp;creator=factset&amp;DOC_NAME=fat:reuters_annual_source_window.fat&amp;display_string=Audit&amp;DYN_ARGS=TRUE&amp;VAR:ID1=68964810&amp;VAR:RCODE=FDSINTEXPTOTAL&amp;VAR:SDATE=20081299&amp;VAR:FREQ=Y&amp;VAR:RELITEM=RP&amp;VAR:CURRENCY=&amp;VAR:CURRSOURCE","=EXSHARE&amp;VAR:NATFREQ=ANNUAL&amp;VAR:RFIELD=FINALIZED&amp;VAR:DB_TYPE=&amp;VAR:UNITS=M&amp;window=popup&amp;width=450&amp;height=300&amp;START_MAXIMIZED=FALSE"}</definedName>
    <definedName name="ll555kjjkl" localSheetId="3" hidden="1">{"fdsup://IBCentral/FAT Viewer?action=UPDATE&amp;creator=factset&amp;DOC_NAME=fat:reuters_annual_source_window.fat&amp;display_string=Audit&amp;DYN_ARGS=TRUE&amp;VAR:ID1=68964810&amp;VAR:RCODE=FDSINTEXPTOTAL&amp;VAR:SDATE=20081299&amp;VAR:FREQ=Y&amp;VAR:RELITEM=RP&amp;VAR:CURRENCY=&amp;VAR:CURRSOURCE","=EXSHARE&amp;VAR:NATFREQ=ANNUAL&amp;VAR:RFIELD=FINALIZED&amp;VAR:DB_TYPE=&amp;VAR:UNITS=M&amp;window=popup&amp;width=450&amp;height=300&amp;START_MAXIMIZED=FALSE"}</definedName>
    <definedName name="ll555kjjkl" hidden="1">{"fdsup://IBCentral/FAT Viewer?action=UPDATE&amp;creator=factset&amp;DOC_NAME=fat:reuters_annual_source_window.fat&amp;display_string=Audit&amp;DYN_ARGS=TRUE&amp;VAR:ID1=68964810&amp;VAR:RCODE=FDSINTEXPTOTAL&amp;VAR:SDATE=20081299&amp;VAR:FREQ=Y&amp;VAR:RELITEM=RP&amp;VAR:CURRENCY=&amp;VAR:CURRSOURCE","=EXSHARE&amp;VAR:NATFREQ=ANNUAL&amp;VAR:RFIELD=FINALIZED&amp;VAR:DB_TYPE=&amp;VAR:UNITS=M&amp;window=popup&amp;width=450&amp;height=300&amp;START_MAXIMIZED=FALSE"}</definedName>
    <definedName name="lll" localSheetId="11">#REF!</definedName>
    <definedName name="lll">#REF!</definedName>
    <definedName name="LLOYDS" localSheetId="11">#REF!,#REF!,#REF!,#REF!,#REF!</definedName>
    <definedName name="LLOYDS" localSheetId="3">#REF!,#REF!,#REF!,#REF!,#REF!</definedName>
    <definedName name="LLOYDS">#REF!,#REF!,#REF!,#REF!,#REF!</definedName>
    <definedName name="LOAD_FACTOR" localSheetId="3">#REF!</definedName>
    <definedName name="LOAD_FACTOR">#REF!</definedName>
    <definedName name="LOAD_FACTOR_BASED_ON_BILLING_DEMAND" localSheetId="3">#REF!</definedName>
    <definedName name="LOAD_FACTOR_BASED_ON_BILLING_DEMAND">#REF!</definedName>
    <definedName name="Load81" localSheetId="3">#REF!</definedName>
    <definedName name="Load81">#REF!</definedName>
    <definedName name="Load81Header">#REF!</definedName>
    <definedName name="Load82">#REF!</definedName>
    <definedName name="Load82Header">#REF!</definedName>
    <definedName name="Load83">#REF!</definedName>
    <definedName name="Load83Header">#REF!</definedName>
    <definedName name="Load84">#REF!</definedName>
    <definedName name="Load84Header">#REF!</definedName>
    <definedName name="Load85">#REF!</definedName>
    <definedName name="Load85Header">#REF!</definedName>
    <definedName name="Load86">#REF!</definedName>
    <definedName name="Load86Header">#REF!</definedName>
    <definedName name="Load87">#REF!</definedName>
    <definedName name="LoadHeader">#REF!</definedName>
    <definedName name="LoadHeaderHistoric">#REF!</definedName>
    <definedName name="LoadshapeData" localSheetId="3">#REF!</definedName>
    <definedName name="LoadshapeData">#REF!</definedName>
    <definedName name="LoadshapeNames" localSheetId="3">#REF!</definedName>
    <definedName name="LoadshapeNames">#REF!</definedName>
    <definedName name="Loan_rate" localSheetId="3">#REF!</definedName>
    <definedName name="Loan_rate">#REF!</definedName>
    <definedName name="Loan_term" localSheetId="3">#REF!</definedName>
    <definedName name="Loan_term">#REF!</definedName>
    <definedName name="Loss" localSheetId="11" hidden="1">{#N/A,#N/A,TRUE,"MarginCalc";#N/A,#N/A,TRUE,"Proposal.kW Firm";#N/A,#N/A,TRUE,"PurCalc";#N/A,#N/A,TRUE,"PurCalc Other"}</definedName>
    <definedName name="Loss" localSheetId="3" hidden="1">{#N/A,#N/A,TRUE,"MarginCalc";#N/A,#N/A,TRUE,"Proposal.kW Firm";#N/A,#N/A,TRUE,"PurCalc";#N/A,#N/A,TRUE,"PurCalc Other"}</definedName>
    <definedName name="Loss" hidden="1">{#N/A,#N/A,TRUE,"MarginCalc";#N/A,#N/A,TRUE,"Proposal.kW Firm";#N/A,#N/A,TRUE,"PurCalc";#N/A,#N/A,TRUE,"PurCalc Other"}</definedName>
    <definedName name="LT_InflRate" localSheetId="3">#REF!</definedName>
    <definedName name="LT_InflRate">#REF!</definedName>
    <definedName name="M" localSheetId="3">#REF!</definedName>
    <definedName name="M">#REF!</definedName>
    <definedName name="MACRO1" localSheetId="3">#REF!</definedName>
    <definedName name="MACRO1">#REF!</definedName>
    <definedName name="Major_Maint._Base_Year" localSheetId="3">#REF!</definedName>
    <definedName name="Major_Maint._Base_Year">#REF!</definedName>
    <definedName name="Mandatory_host" localSheetId="3">#REF!</definedName>
    <definedName name="Mandatory_host">#REF!</definedName>
    <definedName name="Map" localSheetId="3">#REF!</definedName>
    <definedName name="Map">#REF!</definedName>
    <definedName name="MAPPING" localSheetId="3">#REF!</definedName>
    <definedName name="MAPPING">#REF!</definedName>
    <definedName name="MAPPING_EP" localSheetId="3">#REF!</definedName>
    <definedName name="MAPPING_EP">#REF!</definedName>
    <definedName name="MAPPING_LIFE" localSheetId="3">#REF!</definedName>
    <definedName name="MAPPING_LIFE">#REF!</definedName>
    <definedName name="MAPPING_LIFE_EP" localSheetId="3">#REF!</definedName>
    <definedName name="MAPPING_LIFE_EP">#REF!</definedName>
    <definedName name="Margin_Flash_TThomas" localSheetId="11">#REF!</definedName>
    <definedName name="Margin_Flash_TThomas" localSheetId="3">#REF!</definedName>
    <definedName name="Margin_Flash_TThomas">#REF!</definedName>
    <definedName name="marketing" localSheetId="3">#REF!</definedName>
    <definedName name="marketing">#REF!</definedName>
    <definedName name="Marty" localSheetId="3">#REF!</definedName>
    <definedName name="Marty">#REF!</definedName>
    <definedName name="MAY" localSheetId="6" hidden="1">{#N/A,#N/A,FALSE,"EMPPAY"}</definedName>
    <definedName name="MAY" localSheetId="11" hidden="1">{#N/A,#N/A,FALSE,"EMPPAY"}</definedName>
    <definedName name="MAY" localSheetId="3" hidden="1">{#N/A,#N/A,FALSE,"EMPPAY"}</definedName>
    <definedName name="MAY" hidden="1">{#N/A,#N/A,FALSE,"EMPPAY"}</definedName>
    <definedName name="ME" localSheetId="3" hidden="1">#REF!</definedName>
    <definedName name="ME" hidden="1">#REF!</definedName>
    <definedName name="ME." localSheetId="3" hidden="1">#REF!</definedName>
    <definedName name="ME." hidden="1">#REF!</definedName>
    <definedName name="ME_Years" localSheetId="3">#REF!</definedName>
    <definedName name="ME_Years">#REF!</definedName>
    <definedName name="Mean" localSheetId="3">#REF!</definedName>
    <definedName name="Mean">#REF!</definedName>
    <definedName name="MeasDate" localSheetId="3">#REF!</definedName>
    <definedName name="MeasDate">#REF!</definedName>
    <definedName name="MeasDate.py" localSheetId="3">#REF!</definedName>
    <definedName name="MeasDate.py">#REF!</definedName>
    <definedName name="Med" localSheetId="11">#REF!</definedName>
    <definedName name="Med">#REF!</definedName>
    <definedName name="Medical_Claims_GTD">#REF!</definedName>
    <definedName name="MEESPIERSON" localSheetId="11">#REF!,#REF!</definedName>
    <definedName name="MEESPIERSON" localSheetId="3">#REF!,#REF!</definedName>
    <definedName name="MEESPIERSON">#REF!,#REF!</definedName>
    <definedName name="MESSAGES" localSheetId="11">#REF!</definedName>
    <definedName name="MESSAGES" localSheetId="3">#REF!</definedName>
    <definedName name="MESSAGES">#REF!</definedName>
    <definedName name="MESSAGES_A" localSheetId="11">#REF!</definedName>
    <definedName name="MESSAGES_A" localSheetId="3">#REF!</definedName>
    <definedName name="MESSAGES_A">#REF!</definedName>
    <definedName name="Metric" localSheetId="3">#REF!</definedName>
    <definedName name="Metric">#REF!</definedName>
    <definedName name="MetricAdj" localSheetId="3">#REF!</definedName>
    <definedName name="MetricAdj">#REF!</definedName>
    <definedName name="MetricLY" localSheetId="3">#REF!</definedName>
    <definedName name="MetricLY">#REF!</definedName>
    <definedName name="MetricOP" localSheetId="3">#REF!</definedName>
    <definedName name="MetricOP">#REF!</definedName>
    <definedName name="MetricOPAdj" localSheetId="3">#REF!</definedName>
    <definedName name="MetricOPAdj">#REF!</definedName>
    <definedName name="MEWarning" hidden="1">0</definedName>
    <definedName name="mgdiar" localSheetId="11">#REF!</definedName>
    <definedName name="mgdiar" localSheetId="3">#REF!</definedName>
    <definedName name="mgdiar">#REF!</definedName>
    <definedName name="Mgmt" localSheetId="3">#REF!</definedName>
    <definedName name="Mgmt">#REF!</definedName>
    <definedName name="MgmtInt_N" localSheetId="3">#REF!</definedName>
    <definedName name="MgmtInt_N">#REF!</definedName>
    <definedName name="Mgmtrpt1" localSheetId="3">#REF!</definedName>
    <definedName name="Mgmtrpt1">#REF!</definedName>
    <definedName name="Mgmtrpt2" localSheetId="3">#REF!</definedName>
    <definedName name="Mgmtrpt2">#REF!</definedName>
    <definedName name="Mgmtrpt3" localSheetId="3">#REF!</definedName>
    <definedName name="Mgmtrpt3">#REF!</definedName>
    <definedName name="Mgmtrpt4" localSheetId="3">#REF!</definedName>
    <definedName name="Mgmtrpt4">#REF!</definedName>
    <definedName name="Million">1000000</definedName>
    <definedName name="MINNIS">#REF!</definedName>
    <definedName name="minsys">#REF!</definedName>
    <definedName name="MIPGA">#REF!</definedName>
    <definedName name="Misc1">#REF!</definedName>
    <definedName name="Misc2">#REF!</definedName>
    <definedName name="MISS1FAC">#REF!</definedName>
    <definedName name="MISS1LF">#REF!</definedName>
    <definedName name="MISS1MW">#REF!</definedName>
    <definedName name="MISS1MWH">#REF!</definedName>
    <definedName name="MISS2FAC">#REF!</definedName>
    <definedName name="MISS2LF">#REF!</definedName>
    <definedName name="MISS2MW">#REF!</definedName>
    <definedName name="MISS2MWH">#REF!</definedName>
    <definedName name="MNPGA">#REF!</definedName>
    <definedName name="MO" localSheetId="3">#REF!</definedName>
    <definedName name="MO">#REF!</definedName>
    <definedName name="MoAcrl" localSheetId="11">#REF!</definedName>
    <definedName name="MoAcrl">#REF!</definedName>
    <definedName name="Model_End_Partial_Year_Frac" localSheetId="3">#REF!</definedName>
    <definedName name="Model_End_Partial_Year_Frac">#REF!</definedName>
    <definedName name="Module1.PG1" localSheetId="3">#REF!</definedName>
    <definedName name="Module1.PG1">#REF!</definedName>
    <definedName name="Mon_MMM" localSheetId="11">#REF!</definedName>
    <definedName name="Mon_MMM">#REF!</definedName>
    <definedName name="Mon_Text" localSheetId="11">#REF!</definedName>
    <definedName name="Mon_Text">#REF!</definedName>
    <definedName name="Monat_12" localSheetId="11">#REF!</definedName>
    <definedName name="Monat_12">#REF!</definedName>
    <definedName name="Month" localSheetId="3">#REF!</definedName>
    <definedName name="Month">#REF!</definedName>
    <definedName name="MONTH12" localSheetId="3">#REF!</definedName>
    <definedName name="MONTH12">#REF!</definedName>
    <definedName name="monthloads" localSheetId="11">#REF!</definedName>
    <definedName name="monthloads">#REF!</definedName>
    <definedName name="Monthly_Summary_of_Precollect_Transactions" localSheetId="3">#REF!</definedName>
    <definedName name="Monthly_Summary_of_Precollect_Transactions">#REF!</definedName>
    <definedName name="Months">#N/A</definedName>
    <definedName name="Months2" localSheetId="11">OFFSET([0]!Months,('BHSC SC ARAM 2023'!YearB-1949)*12,0,('BHSC SC ARAM 2023'!YearE-'BHSC SC ARAM 2023'!YearB+1)*12,1)</definedName>
    <definedName name="Months2" localSheetId="3">OFFSET([0]!Months,('FF1 to A3.1 Tie Out'!YearB-1949)*12,0,('FF1 to A3.1 Tie Out'!YearE-'FF1 to A3.1 Tie Out'!YearB+1)*12,1)</definedName>
    <definedName name="Months2">OFFSET([0]!Months,([0]!YearB-1949)*12,0,([0]!YearE-[0]!YearB+1)*12,1)</definedName>
    <definedName name="MTMTitles" localSheetId="11">#REF!</definedName>
    <definedName name="MTMTitles" localSheetId="3">#REF!</definedName>
    <definedName name="MTMTitles">#REF!</definedName>
    <definedName name="MTMValues1" localSheetId="3">#REF!</definedName>
    <definedName name="MTMValues1">#REF!</definedName>
    <definedName name="MTMValues10">#REF!</definedName>
    <definedName name="MTMValues11">#REF!</definedName>
    <definedName name="MTMValues12">#REF!</definedName>
    <definedName name="MTMValues13">#REF!</definedName>
    <definedName name="MTMValues14">#REF!</definedName>
    <definedName name="MTMValues15">#REF!</definedName>
    <definedName name="MTMValues16">#REF!</definedName>
    <definedName name="MTMValues17">#REF!</definedName>
    <definedName name="MTMValues1A">#REF!</definedName>
    <definedName name="MTMValues2">#REF!</definedName>
    <definedName name="MTMValues2A">#REF!</definedName>
    <definedName name="MTMValues2B">#REF!</definedName>
    <definedName name="MTMValues3">#REF!</definedName>
    <definedName name="MTMValues4">#REF!</definedName>
    <definedName name="MTMValues5">#REF!</definedName>
    <definedName name="MTMValues6">#REF!</definedName>
    <definedName name="MTMValues7">#REF!</definedName>
    <definedName name="MTMValues8">#REF!</definedName>
    <definedName name="MTMValues9">#REF!</definedName>
    <definedName name="MTMValues9A">#REF!</definedName>
    <definedName name="MTMValues9B">#REF!</definedName>
    <definedName name="Multiplyer" localSheetId="3">#REF!</definedName>
    <definedName name="Multiplyer">#REF!</definedName>
    <definedName name="NA">0</definedName>
    <definedName name="NAME" localSheetId="3">#REF!</definedName>
    <definedName name="NAME">#REF!</definedName>
    <definedName name="Narrows" localSheetId="3">#REF!</definedName>
    <definedName name="Narrows">#REF!</definedName>
    <definedName name="NatGasPage1" localSheetId="3">#REF!</definedName>
    <definedName name="NatGasPage1">#REF!</definedName>
    <definedName name="NatGasPage2">#REF!</definedName>
    <definedName name="NatGasPage3">#REF!</definedName>
    <definedName name="NatGasPage4">#REF!</definedName>
    <definedName name="National_Account_Systems" localSheetId="3">#REF!</definedName>
    <definedName name="National_Account_Systems">#REF!</definedName>
    <definedName name="NDR" localSheetId="3">#REF!</definedName>
    <definedName name="NDR">#REF!</definedName>
    <definedName name="nebrates" localSheetId="11">#REF!</definedName>
    <definedName name="nebrates" localSheetId="3">#REF!</definedName>
    <definedName name="nebrates">#REF!</definedName>
    <definedName name="NELPGA" localSheetId="3">#REF!</definedName>
    <definedName name="NELPGA">#REF!</definedName>
    <definedName name="Net_Op_Inc" localSheetId="3">#REF!</definedName>
    <definedName name="Net_Op_Inc">#REF!</definedName>
    <definedName name="NET_REVENUE" localSheetId="3">#REF!</definedName>
    <definedName name="NET_REVENUE">#REF!</definedName>
    <definedName name="NetContribDiscl" localSheetId="3">#REF!</definedName>
    <definedName name="NetContribDiscl">#REF!</definedName>
    <definedName name="NetGLOCI.py" localSheetId="3">#REF!</definedName>
    <definedName name="NetGLOCI.py">#REF!</definedName>
    <definedName name="NEVUsable_Oil">25000</definedName>
    <definedName name="New" localSheetId="3" hidden="1">#REF!</definedName>
    <definedName name="New" hidden="1">#REF!</definedName>
    <definedName name="New_Sales" localSheetId="11">#REF!</definedName>
    <definedName name="New_Sales" localSheetId="3">#REF!</definedName>
    <definedName name="New_Sales">#REF!</definedName>
    <definedName name="NHC_AP" localSheetId="11">#REF!</definedName>
    <definedName name="NHC_AP">#REF!</definedName>
    <definedName name="NNGGSCURRENT" localSheetId="11">#REF!</definedName>
    <definedName name="NNGGSCURRENT" localSheetId="3">#REF!</definedName>
    <definedName name="NNGGSCURRENT">#REF!</definedName>
    <definedName name="NNGSVICURRENT" localSheetId="11">#REF!</definedName>
    <definedName name="NNGSVICURRENT" localSheetId="3">#REF!</definedName>
    <definedName name="NNGSVICURRENT">#REF!</definedName>
    <definedName name="NoncurrentAssets.py" localSheetId="3">#REF!</definedName>
    <definedName name="NoncurrentAssets.py">#REF!</definedName>
    <definedName name="NoncurrentLiabilities.py" localSheetId="3">#REF!</definedName>
    <definedName name="NoncurrentLiabilities.py">#REF!</definedName>
    <definedName name="NonMonth" localSheetId="11">#REF!</definedName>
    <definedName name="NonMonth">#REF!</definedName>
    <definedName name="NonProfit" localSheetId="3">#REF!</definedName>
    <definedName name="NonProfit">#REF!</definedName>
    <definedName name="nonunion" localSheetId="11">#REF!</definedName>
    <definedName name="nonunion">#REF!</definedName>
    <definedName name="NORDBANKEN" localSheetId="11">#REF!</definedName>
    <definedName name="NORDBANKEN">#REF!</definedName>
    <definedName name="NORFOLK" localSheetId="11">#REF!</definedName>
    <definedName name="NORFOLK">#REF!</definedName>
    <definedName name="normalization" localSheetId="3">#REF!</definedName>
    <definedName name="normalization">#REF!</definedName>
    <definedName name="Normals" localSheetId="3">#REF!</definedName>
    <definedName name="Normals">#REF!</definedName>
    <definedName name="NORTHERNTRUST" localSheetId="11">#REF!</definedName>
    <definedName name="NORTHERNTRUST">#REF!</definedName>
    <definedName name="NOTE" localSheetId="3">#REF!</definedName>
    <definedName name="NOTE">#REF!</definedName>
    <definedName name="Notes" localSheetId="11">#REF!</definedName>
    <definedName name="Notes" localSheetId="3">#REF!</definedName>
    <definedName name="Notes">#REF!</definedName>
    <definedName name="NotionalPage1" localSheetId="11">#REF!</definedName>
    <definedName name="NotionalPage1">#REF!</definedName>
    <definedName name="NotionalPage2" localSheetId="11">#REF!</definedName>
    <definedName name="NotionalPage2">#REF!</definedName>
    <definedName name="NotionalTitles">#REF!</definedName>
    <definedName name="nov">#REF!</definedName>
    <definedName name="NOxpMB1" localSheetId="3">#REF!</definedName>
    <definedName name="NOxpMB1">#REF!</definedName>
    <definedName name="NP" localSheetId="3">#REF!</definedName>
    <definedName name="NP">#REF!</definedName>
    <definedName name="NPA" localSheetId="3">#REF!</definedName>
    <definedName name="NPA">#REF!</definedName>
    <definedName name="NPPC" localSheetId="3">#REF!</definedName>
    <definedName name="NPPC">#REF!</definedName>
    <definedName name="NPPC.py" localSheetId="3">#REF!</definedName>
    <definedName name="NPPC.py">#REF!</definedName>
    <definedName name="NPPCTotal.py" localSheetId="3">#REF!</definedName>
    <definedName name="NPPCTotal.py">#REF!</definedName>
    <definedName name="NR_R_moves" localSheetId="11">#REF!</definedName>
    <definedName name="NR_R_moves">#REF!</definedName>
    <definedName name="NR_R_moves_Eur" localSheetId="11">#REF!</definedName>
    <definedName name="NR_R_moves_Eur">#REF!</definedName>
    <definedName name="NRBs_Exclude_EcCostPerkWh" localSheetId="3">#REF!</definedName>
    <definedName name="NRBs_Exclude_EcCostPerkWh">#REF!</definedName>
    <definedName name="NRBs_Exclude_Report" localSheetId="3">#REF!</definedName>
    <definedName name="NRBs_Exclude_Report">#REF!</definedName>
    <definedName name="NRBs_Exclude1" localSheetId="3">#REF!</definedName>
    <definedName name="NRBs_Exclude1">#REF!</definedName>
    <definedName name="NRBs_Exclude2" localSheetId="3">#REF!</definedName>
    <definedName name="NRBs_Exclude2">#REF!</definedName>
    <definedName name="NRBs_Exclude4" localSheetId="3">#REF!</definedName>
    <definedName name="NRBs_Exclude4">#REF!</definedName>
    <definedName name="NRBs_Exclude5" localSheetId="3">#REF!</definedName>
    <definedName name="NRBs_Exclude5">#REF!</definedName>
    <definedName name="NRBs_Exclude6" localSheetId="3">#REF!</definedName>
    <definedName name="NRBs_Exclude6">#REF!</definedName>
    <definedName name="NRBs_Exclude7" localSheetId="3">#REF!</definedName>
    <definedName name="NRBs_Exclude7">#REF!</definedName>
    <definedName name="NRBs_Exclude8" localSheetId="3">#REF!</definedName>
    <definedName name="NRBs_Exclude8">#REF!</definedName>
    <definedName name="NRBs_Exclude9" localSheetId="3">#REF!</definedName>
    <definedName name="NRBs_Exclude9">#REF!</definedName>
    <definedName name="NRBsAnnual" localSheetId="3">#REF!</definedName>
    <definedName name="NRBsAnnual">#REF!</definedName>
    <definedName name="NRBsFirstYr" localSheetId="3">#REF!</definedName>
    <definedName name="NRBsFirstYr">#REF!</definedName>
    <definedName name="NRBsIncExc_Annual" localSheetId="3">#REF!</definedName>
    <definedName name="NRBsIncExc_Annual">#REF!</definedName>
    <definedName name="NRBsIncExc_OneTime" localSheetId="3">#REF!</definedName>
    <definedName name="NRBsIncExc_OneTime">#REF!</definedName>
    <definedName name="NRBsIndCols1" localSheetId="3">#REF!</definedName>
    <definedName name="NRBsIndCols1">#REF!</definedName>
    <definedName name="NRBsIndCols2" localSheetId="3">#REF!</definedName>
    <definedName name="NRBsIndCols2">#REF!</definedName>
    <definedName name="NRBsSum_Annual" localSheetId="3">#REF!</definedName>
    <definedName name="NRBsSum_Annual">#REF!</definedName>
    <definedName name="NRBsSum_OneTime" localSheetId="3">#REF!</definedName>
    <definedName name="NRBsSum_OneTime">#REF!</definedName>
    <definedName name="NSP_COS" localSheetId="3">#REF!</definedName>
    <definedName name="NSP_COS">#REF!</definedName>
    <definedName name="NumRows">COUNTA(#REF!)</definedName>
    <definedName name="NumYears">COUNTA(#REF!)-1</definedName>
    <definedName name="NvsAnswerCol">"'[CWIP_TIE-PND-2005-07-31.xls]Sheet1'!$A$3:$A$13362"</definedName>
    <definedName name="NvsASD">"V1998-01-07"</definedName>
    <definedName name="NvsAutoDrillOk">"VN"</definedName>
    <definedName name="NvsElapsedTime">0.00033344907569699</definedName>
    <definedName name="NvsElapsedTime_1">0.00033344907569699</definedName>
    <definedName name="NvsEndTime">35802.609772338</definedName>
    <definedName name="NvsEndTime_1">35802.609772338</definedName>
    <definedName name="NvsImportActivity">"Import Journals from nVision"</definedName>
    <definedName name="nvsimportformname">"Import_BD_Assets"</definedName>
    <definedName name="NvsInstanceHook" localSheetId="11">InstanceMacro</definedName>
    <definedName name="NvsInstanceHook" localSheetId="3">InstanceMacro</definedName>
    <definedName name="NvsInstanceHook">InstanceMacro</definedName>
    <definedName name="NvsInstCritOpt">"R"</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"%,X,RZF.U_ACCOUNT_GROUP.,CZF.."</definedName>
    <definedName name="NvsPanelBusUnit">"V"</definedName>
    <definedName name="NvsPanelEffdt">"V2003-05-01"</definedName>
    <definedName name="NvsPanelSetid">"VALL"</definedName>
    <definedName name="NvsQueryName">"Resource Type Lookup"</definedName>
    <definedName name="NvsReqBU">"VUCU"</definedName>
    <definedName name="NvsReqBUOnly">"VN"</definedName>
    <definedName name="NvsSheetType">"M"</definedName>
    <definedName name="NvsTransLed">"VN"</definedName>
    <definedName name="NvsTreeASD">"V1998-01-07"</definedName>
    <definedName name="NvsUpdateOption">"N"</definedName>
    <definedName name="NvsValTbl.ACCOUNT">"GL_ACCOUNT_TBL"</definedName>
    <definedName name="NvsValTbl.BUSINESS_UNIT">"BUS_UNIT_TBL_GL"</definedName>
    <definedName name="NvsValTbl.CURRENCY_CD">"BUS_UNIT_TBL_GL"</definedName>
    <definedName name="NvsValTbl.PRODUCT">"PROD_ALL_VW"</definedName>
    <definedName name="NvsValTbl.STATISTICS_CODE">"STAT_TBL"</definedName>
    <definedName name="NvsValTbl.U_GL_RES_GROUP">"U_SUM_LEDGER"</definedName>
    <definedName name="NvsValTbl.U_GL_RESOURCE">"U_GLRESOURCE_VW"</definedName>
    <definedName name="NvsValTbl.U_PROCESS">"U_PROCESS_AL_VW"</definedName>
    <definedName name="NvsValTbl.U_REG_ACCOUNT">"U_FERC_TBL"</definedName>
    <definedName name="O" localSheetId="3">#REF!</definedName>
    <definedName name="O">#REF!</definedName>
    <definedName name="O_M_Expense" localSheetId="11">#REF!</definedName>
    <definedName name="O_M_Expense" localSheetId="3">#REF!</definedName>
    <definedName name="O_M_Expense">#REF!</definedName>
    <definedName name="oct" localSheetId="11">#REF!</definedName>
    <definedName name="oct">#REF!</definedName>
    <definedName name="OH_HOME" localSheetId="11">#REF!</definedName>
    <definedName name="OH_HOME" localSheetId="3">#REF!</definedName>
    <definedName name="OH_HOME">#REF!</definedName>
    <definedName name="oil" localSheetId="11">#REF!</definedName>
    <definedName name="oil">#REF!</definedName>
    <definedName name="oLoc1" localSheetId="11">#REF!</definedName>
    <definedName name="oLoc1">#REF!</definedName>
    <definedName name="oloc2" localSheetId="11">#REF!</definedName>
    <definedName name="oloc2">#REF!</definedName>
    <definedName name="oloc3">#REF!</definedName>
    <definedName name="OMCustomer">#REF!</definedName>
    <definedName name="OMFunct">#REF!</definedName>
    <definedName name="OMToggle" localSheetId="3">#REF!</definedName>
    <definedName name="OMToggle">#REF!</definedName>
    <definedName name="one" localSheetId="11">#REF!</definedName>
    <definedName name="one">#REF!</definedName>
    <definedName name="OP" localSheetId="3">#REF!</definedName>
    <definedName name="OP">#REF!</definedName>
    <definedName name="OpenItems" localSheetId="3">#REF!</definedName>
    <definedName name="OpenItems">#REF!</definedName>
    <definedName name="Operating_Hours" localSheetId="3">#REF!</definedName>
    <definedName name="Operating_Hours">#REF!</definedName>
    <definedName name="operations" localSheetId="3">#REF!</definedName>
    <definedName name="operations">#REF!</definedName>
    <definedName name="OpPlan" localSheetId="11">#REF!</definedName>
    <definedName name="OpPlan">#REF!</definedName>
    <definedName name="OPStretch" localSheetId="3">#REF!</definedName>
    <definedName name="OPStretch">#REF!</definedName>
    <definedName name="OPTexponents">"0 3 6"</definedName>
    <definedName name="OptionsPage1">#REF!</definedName>
    <definedName name="OptionsPage2">#REF!</definedName>
    <definedName name="OPTvec">"1 1 0 0 0 0 0 0 0 0 0 8 3 1 0 30 1 1 0 1 0 0 1 0 0 0 0 0 0 2 1 0 100 300 2 0 0 0 12 0 0 0 0"</definedName>
    <definedName name="other" localSheetId="3">#REF!</definedName>
    <definedName name="other">#REF!</definedName>
    <definedName name="OtherMonth" localSheetId="11">#REF!</definedName>
    <definedName name="OtherMonth" localSheetId="3">#REF!</definedName>
    <definedName name="OtherMonth">#REF!</definedName>
    <definedName name="otot1" localSheetId="11">#REF!</definedName>
    <definedName name="otot1">#REF!</definedName>
    <definedName name="otot2" localSheetId="11">#REF!</definedName>
    <definedName name="otot2">#REF!</definedName>
    <definedName name="otot3">#REF!</definedName>
    <definedName name="out_energy" localSheetId="3">#REF!</definedName>
    <definedName name="out_energy">#REF!</definedName>
    <definedName name="out_life" localSheetId="3">#REF!</definedName>
    <definedName name="out_life">#REF!</definedName>
    <definedName name="OVBANK" localSheetId="11">#REF!</definedName>
    <definedName name="OVBANK">#REF!</definedName>
    <definedName name="p">"%,FU_CHRG_DEPTID,TPND_CHGDEPT_BYST,NGEN_PND"</definedName>
    <definedName name="P1_STR1_S" localSheetId="3">#REF!</definedName>
    <definedName name="P1_STR1_S">#REF!</definedName>
    <definedName name="P2_STR1_S" localSheetId="3">#REF!</definedName>
    <definedName name="P2_STR1_S">#REF!</definedName>
    <definedName name="PAGE" localSheetId="11">#REF!</definedName>
    <definedName name="PAGE">#REF!</definedName>
    <definedName name="Page_2" localSheetId="11">#REF!</definedName>
    <definedName name="Page_2">#REF!</definedName>
    <definedName name="Page_3" localSheetId="11">#REF!</definedName>
    <definedName name="Page_3">#REF!</definedName>
    <definedName name="PAGE1" localSheetId="3">#REF!</definedName>
    <definedName name="PAGE1">#REF!</definedName>
    <definedName name="PAGE2" localSheetId="3">#REF!</definedName>
    <definedName name="PAGE2">#REF!</definedName>
    <definedName name="PAGE61" localSheetId="11">#REF!</definedName>
    <definedName name="PAGE61" localSheetId="3">#REF!</definedName>
    <definedName name="PAGE61">#REF!</definedName>
    <definedName name="Pal_Workbook_GUID" hidden="1">"7NG8TFHMQKSG2LPGKEACEGAS"</definedName>
    <definedName name="PAYFORMULA" localSheetId="11">#REF!</definedName>
    <definedName name="PAYFORMULA">#REF!</definedName>
    <definedName name="pbnwc" localSheetId="11">#REF!</definedName>
    <definedName name="pbnwc">#REF!</definedName>
    <definedName name="PBOChgFAS88" localSheetId="3">#REF!</definedName>
    <definedName name="PBOChgFAS88">#REF!</definedName>
    <definedName name="PBOChgFAS88.py" localSheetId="3">#REF!</definedName>
    <definedName name="PBOChgFAS88.py">#REF!</definedName>
    <definedName name="PBOChgSpecTermBfts" localSheetId="3">#REF!</definedName>
    <definedName name="PBOChgSpecTermBfts">#REF!</definedName>
    <definedName name="PBOChgSpecTermBfts.py" localSheetId="3">#REF!</definedName>
    <definedName name="PBOChgSpecTermBfts.py">#REF!</definedName>
    <definedName name="PBOEOYdiscl.py" localSheetId="3">#REF!</definedName>
    <definedName name="PBOEOYdiscl.py">#REF!</definedName>
    <definedName name="PBOEOYdiscl.py2" localSheetId="3">#REF!</definedName>
    <definedName name="PBOEOYdiscl.py2">#REF!</definedName>
    <definedName name="PBOEOYProVal" localSheetId="3">#REF!</definedName>
    <definedName name="PBOEOYProVal">#REF!</definedName>
    <definedName name="PBOGL.py" localSheetId="3">#REF!</definedName>
    <definedName name="PBOGL.py">#REF!</definedName>
    <definedName name="pbtbf" localSheetId="11">#REF!</definedName>
    <definedName name="pbtbf" localSheetId="3">#REF!</definedName>
    <definedName name="pbtbf">#REF!</definedName>
    <definedName name="pd" localSheetId="3">#REF!</definedName>
    <definedName name="pd">#REF!</definedName>
    <definedName name="PenProfileName" localSheetId="3">#REF!</definedName>
    <definedName name="PenProfileName">#REF!</definedName>
    <definedName name="PenProfileNames" localSheetId="3">#REF!</definedName>
    <definedName name="PenProfileNames">#REF!</definedName>
    <definedName name="PenProfiles" localSheetId="3">#REF!</definedName>
    <definedName name="PenProfiles">#REF!</definedName>
    <definedName name="Pension_GTD" localSheetId="3">#REF!</definedName>
    <definedName name="Pension_GTD">#REF!</definedName>
    <definedName name="PensionByLocPage1" localSheetId="11">#REF!</definedName>
    <definedName name="PensionByLocPage1">#REF!</definedName>
    <definedName name="PensionByLocPage2" localSheetId="11">#REF!</definedName>
    <definedName name="PensionByLocPage2">#REF!</definedName>
    <definedName name="PensionByLocPage3" localSheetId="11">#REF!</definedName>
    <definedName name="PensionByLocPage3">#REF!</definedName>
    <definedName name="PensionPage1">#REF!</definedName>
    <definedName name="PensionPage2">#REF!</definedName>
    <definedName name="PensionPage3">#REF!</definedName>
    <definedName name="PepByPlanPage1">#REF!</definedName>
    <definedName name="PepByPlanPage2">#REF!</definedName>
    <definedName name="PepByPlanPage3">#REF!</definedName>
    <definedName name="PEPPage1">#REF!</definedName>
    <definedName name="PepPage2">#REF!</definedName>
    <definedName name="PepPage3">#REF!</definedName>
    <definedName name="period" localSheetId="3">#REF!</definedName>
    <definedName name="period">#REF!</definedName>
    <definedName name="Period_1__Partial_Year_Fraction" localSheetId="3">#REF!</definedName>
    <definedName name="Period_1__Partial_Year_Fraction">#REF!</definedName>
    <definedName name="Period_Ytd" localSheetId="3">#REF!</definedName>
    <definedName name="Period_Ytd">#REF!</definedName>
    <definedName name="Perms" localSheetId="3">#REF!</definedName>
    <definedName name="Perms">#REF!</definedName>
    <definedName name="PGA" localSheetId="11">#REF!</definedName>
    <definedName name="PGA" localSheetId="3">#REF!</definedName>
    <definedName name="PGA">#REF!</definedName>
    <definedName name="PGAcalcOfft" localSheetId="11">#REF!</definedName>
    <definedName name="PGAcalcOfft" localSheetId="3">#REF!</definedName>
    <definedName name="PGAcalcOfft">#REF!</definedName>
    <definedName name="pgnums" localSheetId="3">#REF!</definedName>
    <definedName name="pgnums">#REF!</definedName>
    <definedName name="Phone_exp" localSheetId="11">#REF!</definedName>
    <definedName name="Phone_exp">#REF!</definedName>
    <definedName name="pipe" localSheetId="3">#REF!</definedName>
    <definedName name="pipe">#REF!</definedName>
    <definedName name="PJM" localSheetId="3">#REF!</definedName>
    <definedName name="PJM">#REF!</definedName>
    <definedName name="PL" localSheetId="3">#REF!</definedName>
    <definedName name="PL">#REF!</definedName>
    <definedName name="PL_TRANS" localSheetId="3">#REF!</definedName>
    <definedName name="PL_TRANS">#REF!</definedName>
    <definedName name="PLADJ" localSheetId="3">#REF!</definedName>
    <definedName name="PLADJ">#REF!</definedName>
    <definedName name="PlanName" localSheetId="3">#REF!</definedName>
    <definedName name="PlanName">#REF!</definedName>
    <definedName name="Plant_Output_KW" localSheetId="3">#REF!</definedName>
    <definedName name="Plant_Output_KW">#REF!</definedName>
    <definedName name="Plant_Output_MW" localSheetId="3">#REF!</definedName>
    <definedName name="Plant_Output_MW">#REF!</definedName>
    <definedName name="PlantProceeds" localSheetId="11">#REF!</definedName>
    <definedName name="PlantProceeds" localSheetId="3">#REF!</definedName>
    <definedName name="PlantProceeds">#REF!</definedName>
    <definedName name="Plants" localSheetId="3">#REF!</definedName>
    <definedName name="Plants">#REF!</definedName>
    <definedName name="PLAT" localSheetId="3">#REF!</definedName>
    <definedName name="PLAT">#REF!</definedName>
    <definedName name="Platinum_Recovery_Solutions__CCA" localSheetId="3">#REF!</definedName>
    <definedName name="Platinum_Recovery_Solutions__CCA">#REF!</definedName>
    <definedName name="PLATTS" localSheetId="3">#REF!</definedName>
    <definedName name="PLATTS">#REF!</definedName>
    <definedName name="PLLY" localSheetId="3">#REF!</definedName>
    <definedName name="PLLY">#REF!</definedName>
    <definedName name="PLLYADJ" localSheetId="3">#REF!</definedName>
    <definedName name="PLLYADJ">#REF!</definedName>
    <definedName name="PlnChgPBO.py" localSheetId="3">#REF!</definedName>
    <definedName name="PlnChgPBO.py">#REF!</definedName>
    <definedName name="PlnChgPBOProVal" localSheetId="3">#REF!</definedName>
    <definedName name="PlnChgPBOProVal">#REF!</definedName>
    <definedName name="PLOP" localSheetId="3">#REF!</definedName>
    <definedName name="PLOP">#REF!</definedName>
    <definedName name="PLOPADJ" localSheetId="3">#REF!</definedName>
    <definedName name="PLOPADJ">#REF!</definedName>
    <definedName name="PLTRANSADJ" localSheetId="3">#REF!</definedName>
    <definedName name="PLTRANSADJ">#REF!</definedName>
    <definedName name="pool397" localSheetId="11" hidden="1">{#N/A,#N/A,TRUE,"Purchases";#N/A,#N/A,TRUE,"Miscellaneous";#N/A,#N/A,TRUE,"PGAtotal";#N/A,#N/A,TRUE,"state PGA";#N/A,#N/A,TRUE,"Imbalance";#N/A,#N/A,TRUE,"Demand";#N/A,#N/A,TRUE,"Storage";#N/A,#N/A,TRUE,"Invoices";#N/A,#N/A,TRUE,"Ia alloc";#N/A,#N/A,TRUE,"Mn alloc";#N/A,#N/A,TRUE,"NE Lincoln alloc";#N/A,#N/A,TRUE,"Ks alloc";#N/A,#N/A,TRUE,"NMU alloc";#N/A,#N/A,TRUE,"nmuvol";#N/A,#N/A,TRUE,"Nebraska Rates";#N/A,#N/A,TRUE,"Diarized"}</definedName>
    <definedName name="pool397" localSheetId="3" hidden="1">{#N/A,#N/A,TRUE,"Purchases";#N/A,#N/A,TRUE,"Miscellaneous";#N/A,#N/A,TRUE,"PGAtotal";#N/A,#N/A,TRUE,"state PGA";#N/A,#N/A,TRUE,"Imbalance";#N/A,#N/A,TRUE,"Demand";#N/A,#N/A,TRUE,"Storage";#N/A,#N/A,TRUE,"Invoices";#N/A,#N/A,TRUE,"Ia alloc";#N/A,#N/A,TRUE,"Mn alloc";#N/A,#N/A,TRUE,"NE Lincoln alloc";#N/A,#N/A,TRUE,"Ks alloc";#N/A,#N/A,TRUE,"NMU alloc";#N/A,#N/A,TRUE,"nmuvol";#N/A,#N/A,TRUE,"Nebraska Rates";#N/A,#N/A,TRUE,"Diarized"}</definedName>
    <definedName name="pool397" hidden="1">{#N/A,#N/A,TRUE,"Purchases";#N/A,#N/A,TRUE,"Miscellaneous";#N/A,#N/A,TRUE,"PGAtotal";#N/A,#N/A,TRUE,"state PGA";#N/A,#N/A,TRUE,"Imbalance";#N/A,#N/A,TRUE,"Demand";#N/A,#N/A,TRUE,"Storage";#N/A,#N/A,TRUE,"Invoices";#N/A,#N/A,TRUE,"Ia alloc";#N/A,#N/A,TRUE,"Mn alloc";#N/A,#N/A,TRUE,"NE Lincoln alloc";#N/A,#N/A,TRUE,"Ks alloc";#N/A,#N/A,TRUE,"NMU alloc";#N/A,#N/A,TRUE,"nmuvol";#N/A,#N/A,TRUE,"Nebraska Rates";#N/A,#N/A,TRUE,"Diarized"}</definedName>
    <definedName name="portfolio" localSheetId="3">#REF!</definedName>
    <definedName name="portfolio">#REF!</definedName>
    <definedName name="POSTBANK" localSheetId="11">#REF!</definedName>
    <definedName name="POSTBANK" localSheetId="3">#REF!</definedName>
    <definedName name="POSTBANK">#REF!</definedName>
    <definedName name="postby" localSheetId="3">#REF!</definedName>
    <definedName name="postby">#REF!</definedName>
    <definedName name="POWER_FACTOR" localSheetId="3">#REF!</definedName>
    <definedName name="POWER_FACTOR">#REF!</definedName>
    <definedName name="Power_Plant_Name">"Ilijan, Phillipines (1200 MW)"</definedName>
    <definedName name="Power51Header">#REF!</definedName>
    <definedName name="Power52">#REF!</definedName>
    <definedName name="Power52Header">#REF!</definedName>
    <definedName name="Power53">#REF!</definedName>
    <definedName name="Power53Header">#REF!</definedName>
    <definedName name="Power54">#REF!</definedName>
    <definedName name="Power54Header">#REF!</definedName>
    <definedName name="Power55">#REF!</definedName>
    <definedName name="Power55Header">#REF!</definedName>
    <definedName name="Power56">#REF!</definedName>
    <definedName name="Power56Header">#REF!</definedName>
    <definedName name="PowerHeader">#REF!</definedName>
    <definedName name="PowerSum">#REF!</definedName>
    <definedName name="PP_sensitivity" localSheetId="3">#REF!</definedName>
    <definedName name="PP_sensitivity">#REF!</definedName>
    <definedName name="pploc1" localSheetId="11">#REF!</definedName>
    <definedName name="pploc1" localSheetId="3">#REF!</definedName>
    <definedName name="pploc1">#REF!</definedName>
    <definedName name="pploc2" localSheetId="11">#REF!</definedName>
    <definedName name="pploc2">#REF!</definedName>
    <definedName name="pploc3" localSheetId="11">#REF!</definedName>
    <definedName name="pploc3">#REF!</definedName>
    <definedName name="pptot1">#REF!</definedName>
    <definedName name="pptot2">#REF!</definedName>
    <definedName name="pptot3">#REF!</definedName>
    <definedName name="Prem">#REF!</definedName>
    <definedName name="Preparer" localSheetId="3">#REF!</definedName>
    <definedName name="Preparer">#REF!</definedName>
    <definedName name="PRet" localSheetId="3">#REF!</definedName>
    <definedName name="PRet">#REF!</definedName>
    <definedName name="PREVCOSTROW1" localSheetId="11">#REF!</definedName>
    <definedName name="PREVCOSTROW1" localSheetId="3">#REF!</definedName>
    <definedName name="PREVCOSTROW1">#REF!</definedName>
    <definedName name="PREVCOSTROW2" localSheetId="11">#REF!</definedName>
    <definedName name="PREVCOSTROW2" localSheetId="3">#REF!</definedName>
    <definedName name="PREVCOSTROW2">#REF!</definedName>
    <definedName name="PREVRATES" localSheetId="11">#REF!</definedName>
    <definedName name="PREVRATES" localSheetId="3">#REF!</definedName>
    <definedName name="PREVRATES">#REF!</definedName>
    <definedName name="PREVRATESA" localSheetId="11">#REF!</definedName>
    <definedName name="PREVRATESA" localSheetId="3">#REF!</definedName>
    <definedName name="PREVRATESA">#REF!</definedName>
    <definedName name="PrevRatesA1" localSheetId="11">#REF!</definedName>
    <definedName name="PrevRatesA1" localSheetId="3">#REF!</definedName>
    <definedName name="PrevRatesA1">#REF!</definedName>
    <definedName name="PREVRATESA2" localSheetId="11">#REF!</definedName>
    <definedName name="PREVRATESA2" localSheetId="3">#REF!</definedName>
    <definedName name="PREVRATESA2">#REF!</definedName>
    <definedName name="prevRatesB" localSheetId="11">#REF!</definedName>
    <definedName name="prevRatesB" localSheetId="3">#REF!</definedName>
    <definedName name="prevRatesB">#REF!</definedName>
    <definedName name="PrevRatesB1" localSheetId="3">#REF!</definedName>
    <definedName name="PrevRatesB1">#REF!</definedName>
    <definedName name="PREVRATESC" localSheetId="3">#REF!</definedName>
    <definedName name="PREVRATESC">#REF!</definedName>
    <definedName name="PREVRATESD" localSheetId="3">#REF!</definedName>
    <definedName name="PREVRATESD">#REF!</definedName>
    <definedName name="PrevRatesE" localSheetId="3">#REF!</definedName>
    <definedName name="PrevRatesE">#REF!</definedName>
    <definedName name="PrgmZoneAllocChanges" localSheetId="3">#REF!</definedName>
    <definedName name="PrgmZoneAllocChanges">#REF!</definedName>
    <definedName name="PRINT" localSheetId="3">#REF!</definedName>
    <definedName name="PRINT">#REF!</definedName>
    <definedName name="Print.Start" localSheetId="11">#REF!</definedName>
    <definedName name="Print.Start">#REF!</definedName>
    <definedName name="_xlnm.Print_Area" localSheetId="1">'A3.2-EDIT-DDIT.dtl'!$A$1:$I$58</definedName>
    <definedName name="_xlnm.Print_Area" localSheetId="3">#REF!</definedName>
    <definedName name="_xlnm.Print_Area">#REF!</definedName>
    <definedName name="Print_Area_MI" localSheetId="11">#REF!</definedName>
    <definedName name="Print_Area_MI" localSheetId="3">#REF!</definedName>
    <definedName name="Print_Area_MI">#REF!</definedName>
    <definedName name="Print_Area1" localSheetId="11">#REF!</definedName>
    <definedName name="Print_Area1">#REF!</definedName>
    <definedName name="Print_Area2">#REF!</definedName>
    <definedName name="Print_Employee_Definitions">#REF!</definedName>
    <definedName name="print_est">#REF!</definedName>
    <definedName name="print_est_aries">#REF!</definedName>
    <definedName name="print_estimate">#REF!</definedName>
    <definedName name="Print_Functional_Definition">#REF!</definedName>
    <definedName name="Print_Menu">#REF!</definedName>
    <definedName name="_xlnm.Print_Titles">#REF!</definedName>
    <definedName name="Print1">#REF!</definedName>
    <definedName name="Print3">#REF!</definedName>
    <definedName name="Print4">#REF!</definedName>
    <definedName name="Print5">#REF!</definedName>
    <definedName name="PrintArea">#REF!</definedName>
    <definedName name="PRIOR180S" localSheetId="3">#REF!</definedName>
    <definedName name="PRIOR180S">#REF!</definedName>
    <definedName name="priorFY" localSheetId="3">#REF!</definedName>
    <definedName name="priorFY">#REF!</definedName>
    <definedName name="PRLVJCOMCOST" localSheetId="3">#REF!</definedName>
    <definedName name="PRLVJCOMCOST">#REF!</definedName>
    <definedName name="PRLVJDEMCOST" localSheetId="3">#REF!</definedName>
    <definedName name="PRLVJDEMCOST">#REF!</definedName>
    <definedName name="Prod" localSheetId="11">#REF!</definedName>
    <definedName name="Prod" localSheetId="3">#REF!</definedName>
    <definedName name="Prod">#REF!</definedName>
    <definedName name="Prod_Type" localSheetId="11">#REF!</definedName>
    <definedName name="Prod_Type">#REF!</definedName>
    <definedName name="ProgramsMgmtRev1" localSheetId="3">#REF!</definedName>
    <definedName name="ProgramsMgmtRev1">#REF!</definedName>
    <definedName name="ProgramsMgmtRev2" localSheetId="3">#REF!</definedName>
    <definedName name="ProgramsMgmtRev2">#REF!</definedName>
    <definedName name="ProgramsNIWalk" localSheetId="3">#REF!</definedName>
    <definedName name="ProgramsNIWalk">#REF!</definedName>
    <definedName name="ProgramsQPack1" localSheetId="3">#REF!</definedName>
    <definedName name="ProgramsQPack1">#REF!</definedName>
    <definedName name="ProgramsQPack2" localSheetId="3">#REF!</definedName>
    <definedName name="ProgramsQPack2">#REF!</definedName>
    <definedName name="ProjectManager" localSheetId="11">#REF!</definedName>
    <definedName name="ProjectManager" localSheetId="3">#REF!</definedName>
    <definedName name="ProjectManager">#REF!</definedName>
    <definedName name="ProjectType" localSheetId="3">#REF!</definedName>
    <definedName name="ProjectType">#REF!</definedName>
    <definedName name="projfact">0.75</definedName>
    <definedName name="ProjIDList">#REF!</definedName>
    <definedName name="ProposedRate91">#REF!</definedName>
    <definedName name="PROVISION">#REF!</definedName>
    <definedName name="PRSVJCOMMCOST" localSheetId="11">#REF!</definedName>
    <definedName name="PRSVJCOMMCOST" localSheetId="3">#REF!</definedName>
    <definedName name="PRSVJCOMMCOST">#REF!</definedName>
    <definedName name="PRSVJDEMCOST" localSheetId="11">#REF!</definedName>
    <definedName name="PRSVJDEMCOST" localSheetId="3">#REF!</definedName>
    <definedName name="PRSVJDEMCOST">#REF!</definedName>
    <definedName name="PS_BU_s" localSheetId="11">#REF!</definedName>
    <definedName name="PS_BU_s">#REF!</definedName>
    <definedName name="PSACNT" localSheetId="3">#REF!</definedName>
    <definedName name="PSACNT">#REF!</definedName>
    <definedName name="PSACNTS" localSheetId="3">#REF!</definedName>
    <definedName name="PSACNTS">#REF!</definedName>
    <definedName name="PSClass" localSheetId="3">#REF!</definedName>
    <definedName name="PSClass">#REF!</definedName>
    <definedName name="PSCo_COS">#REF!</definedName>
    <definedName name="psrate">#REF!</definedName>
    <definedName name="psres" localSheetId="3">#REF!</definedName>
    <definedName name="psres">#REF!</definedName>
    <definedName name="PT180COMBO" localSheetId="3">#REF!</definedName>
    <definedName name="PT180COMBO">#REF!</definedName>
    <definedName name="PT180KN" localSheetId="3">#REF!</definedName>
    <definedName name="PT180KN">#REF!</definedName>
    <definedName name="PT180NGPL" localSheetId="3">#REF!</definedName>
    <definedName name="PT180NGPL">#REF!</definedName>
    <definedName name="PT180NNG" localSheetId="3">#REF!</definedName>
    <definedName name="PT180NNG">#REF!</definedName>
    <definedName name="PTitle" localSheetId="3">#REF!</definedName>
    <definedName name="PTitle">#REF!</definedName>
    <definedName name="PTMWE" localSheetId="11">#REF!</definedName>
    <definedName name="PTMWE">#REF!</definedName>
    <definedName name="PUB_UserID" hidden="1">"QUARKS"</definedName>
    <definedName name="Purch13373" localSheetId="11">#REF!</definedName>
    <definedName name="Purch13373">#REF!</definedName>
    <definedName name="Purch13379" localSheetId="11">#REF!</definedName>
    <definedName name="Purch13379">#REF!</definedName>
    <definedName name="PURCHASES" localSheetId="11">#REF!</definedName>
    <definedName name="PURCHASES">#REF!</definedName>
    <definedName name="PurchData" localSheetId="3">#REF!</definedName>
    <definedName name="PurchData">#REF!</definedName>
    <definedName name="Purchheading" localSheetId="3">#REF!</definedName>
    <definedName name="Purchheading">#REF!</definedName>
    <definedName name="Push" localSheetId="3">_xll.DBS6(#REF!,#REF!,#REF!,#REF!,#REF!,#REF!,#REF!,#REF!)</definedName>
    <definedName name="Push">_xll.DBS6(#REF!,#REF!,#REF!,#REF!,#REF!,#REF!,#REF!,#REF!)</definedName>
    <definedName name="Push2" localSheetId="3">_xll.DBS6(#REF!,#REF!,#REF!,#REF!,#REF!,#REF!,#REF!,#REF!)</definedName>
    <definedName name="Push2">_xll.DBS6(#REF!,#REF!,#REF!,#REF!,#REF!,#REF!,#REF!,#REF!)</definedName>
    <definedName name="PVBftPmtsRDS" localSheetId="11">#REF!</definedName>
    <definedName name="PVBftPmtsRDS" localSheetId="3">#REF!</definedName>
    <definedName name="PVBftPmtsRDS">#REF!</definedName>
    <definedName name="Q" localSheetId="3">#REF!</definedName>
    <definedName name="Q">#REF!</definedName>
    <definedName name="q_MTEP06_App_AB_Facility" localSheetId="3">#REF!</definedName>
    <definedName name="q_MTEP06_App_AB_Facility">#REF!</definedName>
    <definedName name="q_MTEP06_App_AB_Projects">#REF!</definedName>
    <definedName name="qmat">#REF!</definedName>
    <definedName name="qrysystemload" localSheetId="11">#REF!</definedName>
    <definedName name="qrysystemload">#REF!</definedName>
    <definedName name="QTR">#REF!</definedName>
    <definedName name="qtrinfo">#REF!</definedName>
    <definedName name="quality" localSheetId="3">#REF!</definedName>
    <definedName name="quality">#REF!</definedName>
    <definedName name="qwwww8" localSheetId="11" hidden="1">{0,0,0,0;0,0,0,0;0,0,0,0;0,0,0,0;0,0,0,0;0,0,0,0}</definedName>
    <definedName name="qwwww8" localSheetId="3" hidden="1">{0,0,0,0;0,0,0,0;0,0,0,0;0,0,0,0;0,0,0,0;0,0,0,0}</definedName>
    <definedName name="qwwww8" hidden="1">{0,0,0,0;0,0,0,0;0,0,0,0;0,0,0,0;0,0,0,0;0,0,0,0}</definedName>
    <definedName name="RACC">#REF!</definedName>
    <definedName name="RATE" localSheetId="3">#REF!</definedName>
    <definedName name="RATE">#REF!</definedName>
    <definedName name="RateClass" localSheetId="3">#REF!</definedName>
    <definedName name="RateClass">#REF!</definedName>
    <definedName name="RATES" localSheetId="11">#REF!</definedName>
    <definedName name="RATES">#REF!</definedName>
    <definedName name="rating_case" localSheetId="3">#REF!</definedName>
    <definedName name="rating_case">#REF!</definedName>
    <definedName name="ratios" localSheetId="3">#REF!</definedName>
    <definedName name="ratios">#REF!</definedName>
    <definedName name="RBCustomer">#REF!</definedName>
    <definedName name="RCITYM">#REF!</definedName>
    <definedName name="RCITYS">#REF!</definedName>
    <definedName name="RCITYST">#REF!</definedName>
    <definedName name="RCITYT">#REF!</definedName>
    <definedName name="Rcls" localSheetId="11">#REF!</definedName>
    <definedName name="Rcls">#REF!</definedName>
    <definedName name="RDS" localSheetId="3">#REF!</definedName>
    <definedName name="RDS">#REF!</definedName>
    <definedName name="RDS.py" localSheetId="3">#REF!</definedName>
    <definedName name="RDS.py">#REF!</definedName>
    <definedName name="REC_PG1" localSheetId="11">#REF!</definedName>
    <definedName name="REC_PG1" localSheetId="3">#REF!</definedName>
    <definedName name="REC_PG1">#REF!</definedName>
    <definedName name="REC_PG2" localSheetId="11">#REF!</definedName>
    <definedName name="REC_PG2">#REF!</definedName>
    <definedName name="recap" localSheetId="11">#REF!</definedName>
    <definedName name="recap">#REF!</definedName>
    <definedName name="Recorded_Year_Hours_per_month">#REF!</definedName>
    <definedName name="_xlnm.Recorder">#REF!</definedName>
    <definedName name="Recover" localSheetId="3">#REF!</definedName>
    <definedName name="Recover">#REF!</definedName>
    <definedName name="REMIT" localSheetId="11">#REF!</definedName>
    <definedName name="REMIT" localSheetId="3">#REF!</definedName>
    <definedName name="REMIT">#REF!</definedName>
    <definedName name="RepairedName0012" hidden="1">"iQShowAnnual"</definedName>
    <definedName name="RepairedName0679" hidden="1">"iQShowAnnual"</definedName>
    <definedName name="RepairedName3487" hidden="1">"c27"</definedName>
    <definedName name="RepairedName8062" hidden="1">"c3036"</definedName>
    <definedName name="report_col" localSheetId="11">#REF!</definedName>
    <definedName name="report_col">#REF!</definedName>
    <definedName name="Report_Date" localSheetId="3">#REF!</definedName>
    <definedName name="Report_Date">#REF!</definedName>
    <definedName name="Report_Month" localSheetId="3">#REF!</definedName>
    <definedName name="Report_Month">#REF!</definedName>
    <definedName name="ReportTitle1" localSheetId="3">#REF!</definedName>
    <definedName name="ReportTitle1">#REF!</definedName>
    <definedName name="rerun_print" localSheetId="11">#REF!</definedName>
    <definedName name="rerun_print">#REF!</definedName>
    <definedName name="RERUN48" localSheetId="11">#REF!</definedName>
    <definedName name="RERUN48">#REF!</definedName>
    <definedName name="RERUN90" localSheetId="11">#REF!</definedName>
    <definedName name="RERUN90">#REF!</definedName>
    <definedName name="RerunDiar90">#REF!</definedName>
    <definedName name="RES" localSheetId="3">#REF!</definedName>
    <definedName name="RES">#REF!</definedName>
    <definedName name="Reserve" localSheetId="11">#REF!</definedName>
    <definedName name="Reserve">#REF!</definedName>
    <definedName name="RESERVE_SUMMARY" localSheetId="11">#REF!</definedName>
    <definedName name="RESERVE_SUMMARY">#REF!</definedName>
    <definedName name="Reserve2011">#REF!</definedName>
    <definedName name="resource" localSheetId="3">#REF!</definedName>
    <definedName name="resource">#REF!</definedName>
    <definedName name="restloc1" localSheetId="11">#REF!</definedName>
    <definedName name="restloc1" localSheetId="3">#REF!</definedName>
    <definedName name="restloc1">#REF!</definedName>
    <definedName name="restloc2" localSheetId="11">#REF!</definedName>
    <definedName name="restloc2">#REF!</definedName>
    <definedName name="restloc3" localSheetId="11">#REF!</definedName>
    <definedName name="restloc3">#REF!</definedName>
    <definedName name="resttot1">#REF!</definedName>
    <definedName name="resttot2">#REF!</definedName>
    <definedName name="resttot3">#REF!</definedName>
    <definedName name="Ret">#REF!</definedName>
    <definedName name="retI" localSheetId="3">#REF!</definedName>
    <definedName name="retI">#REF!</definedName>
    <definedName name="retII" localSheetId="3">#REF!</definedName>
    <definedName name="retII">#REF!</definedName>
    <definedName name="retIII" localSheetId="3">#REF!</definedName>
    <definedName name="retIII">#REF!</definedName>
    <definedName name="retiree" localSheetId="3">#REF!</definedName>
    <definedName name="retiree">#REF!</definedName>
    <definedName name="retirees" localSheetId="3">#REF!</definedName>
    <definedName name="retirees">#REF!</definedName>
    <definedName name="retireesIV" localSheetId="3">#REF!</definedName>
    <definedName name="retireesIV">#REF!</definedName>
    <definedName name="retIV" localSheetId="3">#REF!</definedName>
    <definedName name="retIV">#REF!</definedName>
    <definedName name="REV" localSheetId="11">#REF!</definedName>
    <definedName name="REV">#REF!</definedName>
    <definedName name="revreq">#REF!</definedName>
    <definedName name="REVSUM" localSheetId="11">#REF!</definedName>
    <definedName name="REVSUM">#REF!</definedName>
    <definedName name="revvar">#REF!</definedName>
    <definedName name="RFRANM">#REF!</definedName>
    <definedName name="RFRANT">#REF!</definedName>
    <definedName name="RID" localSheetId="11">#REF!</definedName>
    <definedName name="RID">#REF!</definedName>
    <definedName name="risk" localSheetId="3">#REF!</definedName>
    <definedName name="risk">#REF!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MT_databridge_HideLive">"off"</definedName>
    <definedName name="RMT_databridge_LiveDataColor">0</definedName>
    <definedName name="RMT_DataBridge_Template_File">""</definedName>
    <definedName name="RMT_DataBridge_Template_Sheet">""</definedName>
    <definedName name="RMT_DataBridge_Template_Type">""</definedName>
    <definedName name="RMT_databridge_UserLiveDataColor">" "</definedName>
    <definedName name="RMT_databridge_UserWIPDataColor">" "</definedName>
    <definedName name="RMT_databridge_UseWIP">"off"</definedName>
    <definedName name="RMT_databridge_WIPDataColor">1</definedName>
    <definedName name="Rnd" localSheetId="3">#REF!</definedName>
    <definedName name="Rnd">#REF!</definedName>
    <definedName name="RndEBOBftPmts.0.py" localSheetId="3">#REF!</definedName>
    <definedName name="RndEBOBftPmts.0.py">#REF!</definedName>
    <definedName name="RndEBOBftPmts.2.py" localSheetId="3">#REF!</definedName>
    <definedName name="RndEBOBftPmts.2.py">#REF!</definedName>
    <definedName name="RndEBOBftPmts.3.py" localSheetId="3">#REF!</definedName>
    <definedName name="RndEBOBftPmts.3.py">#REF!</definedName>
    <definedName name="RndEBOBftPmts.4.py" localSheetId="3">#REF!</definedName>
    <definedName name="RndEBOBftPmts.4.py">#REF!</definedName>
    <definedName name="RndEBOBftPmts.5.py" localSheetId="3">#REF!</definedName>
    <definedName name="RndEBOBftPmts.5.py">#REF!</definedName>
    <definedName name="RndEBOBftPmts.6_10.py" localSheetId="3">#REF!</definedName>
    <definedName name="RndEBOBftPmts.6_10.py">#REF!</definedName>
    <definedName name="RndEBORDSBftPmts.0.py" localSheetId="3">#REF!</definedName>
    <definedName name="RndEBORDSBftPmts.0.py">#REF!</definedName>
    <definedName name="RndEBORDSBftPmts.2.py" localSheetId="3">#REF!</definedName>
    <definedName name="RndEBORDSBftPmts.2.py">#REF!</definedName>
    <definedName name="RndEBORDSBftPmts.3.py" localSheetId="3">#REF!</definedName>
    <definedName name="RndEBORDSBftPmts.3.py">#REF!</definedName>
    <definedName name="RndEBORDSBftPmts.4.py" localSheetId="3">#REF!</definedName>
    <definedName name="RndEBORDSBftPmts.4.py">#REF!</definedName>
    <definedName name="RndEBORDSBftPmts.5.py" localSheetId="3">#REF!</definedName>
    <definedName name="RndEBORDSBftPmts.5.py">#REF!</definedName>
    <definedName name="RndEBORDSBftPmts.6_10.py" localSheetId="3">#REF!</definedName>
    <definedName name="RndEBORDSBftPmts.6_10.py">#REF!</definedName>
    <definedName name="rngCountries" localSheetId="3">#REF!</definedName>
    <definedName name="rngCountries">#REF!</definedName>
    <definedName name="RollingHills" localSheetId="3">#REF!</definedName>
    <definedName name="RollingHills">#REF!</definedName>
    <definedName name="ROR" localSheetId="3">#REF!</definedName>
    <definedName name="ROR">#REF!</definedName>
    <definedName name="RowDetails1" localSheetId="3">#REF!</definedName>
    <definedName name="RowDetails1">#REF!</definedName>
    <definedName name="rpt" localSheetId="11" hidden="1">{#N/A,#N/A,FALSE,"PurCalc"}</definedName>
    <definedName name="rpt" localSheetId="3" hidden="1">{#N/A,#N/A,FALSE,"PurCalc"}</definedName>
    <definedName name="rpt" hidden="1">{#N/A,#N/A,FALSE,"PurCalc"}</definedName>
    <definedName name="rr" localSheetId="3">#REF!</definedName>
    <definedName name="rr">#REF!</definedName>
    <definedName name="RRBT" localSheetId="3">#REF!</definedName>
    <definedName name="RRBT">#REF!</definedName>
    <definedName name="RRUCO" localSheetId="3">#REF!</definedName>
    <definedName name="RRUCO">#REF!</definedName>
    <definedName name="RSTATE">#REF!</definedName>
    <definedName name="ruth" localSheetId="11"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ruth"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ruth"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RxTrendNY" localSheetId="3">#REF!</definedName>
    <definedName name="RxTrendNY">#REF!</definedName>
    <definedName name="RxTrendNY.py" localSheetId="3">#REF!</definedName>
    <definedName name="RxTrendNY.py">#REF!</definedName>
    <definedName name="RxTrendNYdiscl" localSheetId="3">#REF!</definedName>
    <definedName name="RxTrendNYdiscl">#REF!</definedName>
    <definedName name="RxTrendNYdiscl.py" localSheetId="3">#REF!</definedName>
    <definedName name="RxTrendNYdiscl.py">#REF!</definedName>
    <definedName name="RxUltimateTrend" localSheetId="3">#REF!</definedName>
    <definedName name="RxUltimateTrend">#REF!</definedName>
    <definedName name="RxUltimateTrend.py" localSheetId="3">#REF!</definedName>
    <definedName name="RxUltimateTrend.py">#REF!</definedName>
    <definedName name="RxUltimateTrendDiscl" localSheetId="3">#REF!</definedName>
    <definedName name="RxUltimateTrendDiscl">#REF!</definedName>
    <definedName name="RxUltimateTrendDiscl.py" localSheetId="3">#REF!</definedName>
    <definedName name="RxUltimateTrendDiscl.py">#REF!</definedName>
    <definedName name="RxUltimateTrendYr" localSheetId="3">#REF!</definedName>
    <definedName name="RxUltimateTrendYr">#REF!</definedName>
    <definedName name="RxUltimateTrendYr.py" localSheetId="3">#REF!</definedName>
    <definedName name="RxUltimateTrendYr.py">#REF!</definedName>
    <definedName name="RxUltimateTrendYrDiscl" localSheetId="3">#REF!</definedName>
    <definedName name="RxUltimateTrendYrDiscl">#REF!</definedName>
    <definedName name="RxUltimateTrendYrDiscl.py" localSheetId="3">#REF!</definedName>
    <definedName name="RxUltimateTrendYrDiscl.py">#REF!</definedName>
    <definedName name="s" localSheetId="3" hidden="1">#REF!</definedName>
    <definedName name="s" hidden="1">#REF!</definedName>
    <definedName name="s1_a_clr" localSheetId="3">#REF!,#REF!,#REF!,#REF!,#REF!,#REF!,#REF!,#REF!</definedName>
    <definedName name="s1_a_clr">#REF!,#REF!,#REF!,#REF!,#REF!,#REF!,#REF!,#REF!</definedName>
    <definedName name="s1_b_clr" localSheetId="3">#REF!,#REF!,#REF!,#REF!,#REF!,#REF!</definedName>
    <definedName name="s1_b_clr">#REF!,#REF!,#REF!,#REF!,#REF!,#REF!</definedName>
    <definedName name="s14_clr" localSheetId="11">#REF!,#REF!</definedName>
    <definedName name="s14_clr" localSheetId="3">#REF!,#REF!</definedName>
    <definedName name="s14_clr">#REF!,#REF!</definedName>
    <definedName name="s14a_ly" localSheetId="3">#REF!</definedName>
    <definedName name="s14a_ly">#REF!</definedName>
    <definedName name="s14a_ty" localSheetId="3">#REF!</definedName>
    <definedName name="s14a_ty">#REF!</definedName>
    <definedName name="s14b_ly" localSheetId="3">#REF!</definedName>
    <definedName name="s14b_ly">#REF!</definedName>
    <definedName name="s14b_ty">#REF!</definedName>
    <definedName name="s14c_ly">#REF!</definedName>
    <definedName name="s14c_ty">#REF!</definedName>
    <definedName name="s14d_ly">#REF!</definedName>
    <definedName name="s14d_ty">#REF!</definedName>
    <definedName name="s14e_ly">#REF!</definedName>
    <definedName name="s14e_ty">#REF!</definedName>
    <definedName name="s14f_ly">#REF!</definedName>
    <definedName name="s14f_ty">#REF!</definedName>
    <definedName name="s15_clr" localSheetId="11">#REF!,#REF!,#REF!</definedName>
    <definedName name="s15_clr" localSheetId="3">#REF!,#REF!,#REF!</definedName>
    <definedName name="s15_clr">#REF!,#REF!,#REF!</definedName>
    <definedName name="s15_clr2" localSheetId="11">#REF!,#REF!,#REF!,#REF!</definedName>
    <definedName name="s15_clr2" localSheetId="3">#REF!,#REF!,#REF!,#REF!</definedName>
    <definedName name="s15_clr2">#REF!,#REF!,#REF!,#REF!</definedName>
    <definedName name="s15a_ly">#REF!</definedName>
    <definedName name="s15a_ty">#REF!</definedName>
    <definedName name="s15b_ly">#REF!</definedName>
    <definedName name="s15b_ty">#REF!</definedName>
    <definedName name="s15c_ly">#REF!</definedName>
    <definedName name="s15c_ty">#REF!</definedName>
    <definedName name="s15d_ly">#REF!</definedName>
    <definedName name="s15d_ty">#REF!</definedName>
    <definedName name="s15e_ly">#REF!</definedName>
    <definedName name="s15e_ty">#REF!</definedName>
    <definedName name="s15f_ly">#REF!</definedName>
    <definedName name="s15f_ty">#REF!</definedName>
    <definedName name="s15g_ly">#REF!</definedName>
    <definedName name="s15g_ty">#REF!</definedName>
    <definedName name="s15h_ly">#REF!</definedName>
    <definedName name="s15h_ty">#REF!</definedName>
    <definedName name="s15i_ly">#REF!</definedName>
    <definedName name="s15i_ty">#REF!</definedName>
    <definedName name="s15j_ly">#REF!</definedName>
    <definedName name="s15j_ty">#REF!</definedName>
    <definedName name="s15k_ly">#REF!</definedName>
    <definedName name="s15k_ty">#REF!</definedName>
    <definedName name="s15l_ly">#REF!</definedName>
    <definedName name="s15l_ty">#REF!</definedName>
    <definedName name="s15m_ly">#REF!</definedName>
    <definedName name="s15m_ty">#REF!</definedName>
    <definedName name="s15n_ly">#REF!</definedName>
    <definedName name="s15n_ty">#REF!</definedName>
    <definedName name="s15o_ly">#REF!</definedName>
    <definedName name="s15o_ty">#REF!</definedName>
    <definedName name="s16_clr" localSheetId="3">#REF!,#REF!</definedName>
    <definedName name="s16_clr">#REF!,#REF!</definedName>
    <definedName name="s17_clr" localSheetId="3">#REF!,#REF!</definedName>
    <definedName name="s17_clr">#REF!,#REF!</definedName>
    <definedName name="s22_clr" localSheetId="3">#REF!,#REF!</definedName>
    <definedName name="s22_clr">#REF!,#REF!</definedName>
    <definedName name="s28_clr" localSheetId="3">#REF!,#REF!,#REF!,#REF!,#REF!</definedName>
    <definedName name="s28_clr">#REF!,#REF!,#REF!,#REF!,#REF!</definedName>
    <definedName name="s33_clr" localSheetId="3">#REF!,#REF!,#REF!,#REF!,#REF!</definedName>
    <definedName name="s33_clr">#REF!,#REF!,#REF!,#REF!,#REF!</definedName>
    <definedName name="s5_clr" localSheetId="3">#REF!,#REF!</definedName>
    <definedName name="s5_clr">#REF!,#REF!</definedName>
    <definedName name="sales" localSheetId="3">#REF!</definedName>
    <definedName name="sales">#REF!</definedName>
    <definedName name="Sales_Ledger_Current" localSheetId="11">#REF!</definedName>
    <definedName name="Sales_Ledger_Current" localSheetId="3">#REF!</definedName>
    <definedName name="Sales_Ledger_Current">#REF!</definedName>
    <definedName name="Sales_Ledger_Current_Eur" localSheetId="11">#REF!</definedName>
    <definedName name="Sales_Ledger_Current_Eur">#REF!</definedName>
    <definedName name="Sales_Ledger_Previous_Eur" localSheetId="11">#REF!</definedName>
    <definedName name="Sales_Ledger_Previous_Eur">#REF!</definedName>
    <definedName name="SalesbyState">#REF!</definedName>
    <definedName name="sample1">#REF!</definedName>
    <definedName name="Sample2">#REF!</definedName>
    <definedName name="SANPAOLO">#REF!</definedName>
    <definedName name="SAPBEXdnldView" hidden="1">"4BH52YMAT8N820NWUACMPXPYX"</definedName>
    <definedName name="SAPBEXhrIndnt" hidden="1">"Wide"</definedName>
    <definedName name="SAPBEXrevision" hidden="1">6</definedName>
    <definedName name="SAPBEXrevision_Plan" hidden="1">2</definedName>
    <definedName name="SAPBEXsysID" hidden="1">"PBW"</definedName>
    <definedName name="SAPBEXwbID" hidden="1">"3NAERQA6H5CV89KLUJUEH447U"</definedName>
    <definedName name="SAPBEXwbID_Plan" hidden="1">"44IGYIZ130YRV2IVIILP4L86L"</definedName>
    <definedName name="SAPCrosstab2" localSheetId="11">#REF!</definedName>
    <definedName name="SAPCrosstab2">#REF!</definedName>
    <definedName name="SAPFuncF4Help" localSheetId="11" hidden="1">Main.SAPF4Help()</definedName>
    <definedName name="SAPFuncF4Help" localSheetId="3" hidden="1">Main.SAPF4Help()</definedName>
    <definedName name="SAPFuncF4Help" hidden="1">Main.SAPF4Help()</definedName>
    <definedName name="SAPFuncF4HelpPwC1" localSheetId="11" hidden="1">Main.SAPF4Help()</definedName>
    <definedName name="SAPFuncF4HelpPwC1" localSheetId="3" hidden="1">Main.SAPF4Help()</definedName>
    <definedName name="SAPFuncF4HelpPwC1" hidden="1">Main.SAPF4Help()</definedName>
    <definedName name="SAPFuncF4HelpPwC3" localSheetId="11" hidden="1">Main.SAPF4Help()</definedName>
    <definedName name="SAPFuncF4HelpPwC3" localSheetId="3" hidden="1">Main.SAPF4Help()</definedName>
    <definedName name="SAPFuncF4HelpPwC3" hidden="1">Main.SAPF4Help()</definedName>
    <definedName name="SAPsysID" hidden="1">"708C5W7SBKP804JT78WJ0JNKI"</definedName>
    <definedName name="SAPwbID" hidden="1">"ARS"</definedName>
    <definedName name="saraaksdf" localSheetId="11"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saraaksdf" localSheetId="3"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saraaksdf"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sas">"sas"</definedName>
    <definedName name="SC" localSheetId="3">#REF!</definedName>
    <definedName name="SC">#REF!</definedName>
    <definedName name="SC.py" localSheetId="3">#REF!</definedName>
    <definedName name="SC.py">#REF!</definedName>
    <definedName name="Scale" localSheetId="3">#REF!</definedName>
    <definedName name="Scale">#REF!</definedName>
    <definedName name="Scale_Dollar" localSheetId="11">IF(Scale_D_Title="Thousands",1000,IF(Scale_D_Title="Millions",1000000,1))</definedName>
    <definedName name="Scale_Dollar" localSheetId="3">IF(Scale_D_Title="Thousands",1000,IF(Scale_D_Title="Millions",1000000,1))</definedName>
    <definedName name="Scale_Dollar">IF(Scale_D_Title="Thousands",1000,IF(Scale_D_Title="Millions",1000000,1))</definedName>
    <definedName name="Scale_Volume" localSheetId="11">IF(Scale_V_Title="Mmbtu",10,1)</definedName>
    <definedName name="Scale_Volume" localSheetId="3">IF(Scale_V_Title="Mmbtu",10,1)</definedName>
    <definedName name="Scale_Volume">IF(Scale_V_Title="Mmbtu",10,1)</definedName>
    <definedName name="sced" localSheetId="11">#REF!</definedName>
    <definedName name="sced" localSheetId="3">#REF!</definedName>
    <definedName name="sced">#REF!</definedName>
    <definedName name="Scenario" localSheetId="3">#REF!</definedName>
    <definedName name="Scenario">#REF!</definedName>
    <definedName name="schedA" localSheetId="11">#REF!</definedName>
    <definedName name="schedA" localSheetId="3">#REF!</definedName>
    <definedName name="schedA">#REF!</definedName>
    <definedName name="schedA1" localSheetId="11">#REF!</definedName>
    <definedName name="schedA1">#REF!</definedName>
    <definedName name="SCHEDB" localSheetId="11">#REF!</definedName>
    <definedName name="SCHEDB">#REF!</definedName>
    <definedName name="SCHEDB1">#REF!</definedName>
    <definedName name="schedc">#REF!</definedName>
    <definedName name="schedC1">#REF!</definedName>
    <definedName name="schedD">#REF!</definedName>
    <definedName name="SCHEDULE">#REF!</definedName>
    <definedName name="ScheduleTitle" localSheetId="3">#REF!</definedName>
    <definedName name="ScheduleTitle">#REF!</definedName>
    <definedName name="ScheduleType2" localSheetId="3">#REF!</definedName>
    <definedName name="ScheduleType2">#REF!</definedName>
    <definedName name="ScheduleTypeB" localSheetId="3">#REF!</definedName>
    <definedName name="ScheduleTypeB">#REF!</definedName>
    <definedName name="ScheduleTypeTitle" localSheetId="3">#REF!</definedName>
    <definedName name="ScheduleTypeTitle">#REF!</definedName>
    <definedName name="SCHEJ" localSheetId="11">#REF!</definedName>
    <definedName name="SCHEJ">#REF!</definedName>
    <definedName name="SCICSensMinus1" localSheetId="3">#REF!</definedName>
    <definedName name="SCICSensMinus1">#REF!</definedName>
    <definedName name="SCICSensMinus1.py" localSheetId="3">#REF!</definedName>
    <definedName name="SCICSensMinus1.py">#REF!</definedName>
    <definedName name="SCICSensPlus1" localSheetId="3">#REF!</definedName>
    <definedName name="SCICSensPlus1">#REF!</definedName>
    <definedName name="SCICSensPlus1.py" localSheetId="3">#REF!</definedName>
    <definedName name="SCICSensPlus1.py">#REF!</definedName>
    <definedName name="scope1" localSheetId="3">#REF!</definedName>
    <definedName name="scope1">#REF!</definedName>
    <definedName name="sdfg" localSheetId="3">#REF!</definedName>
    <definedName name="sdfg">#REF!</definedName>
    <definedName name="SE_Int_Exp" localSheetId="3">#REF!,#REF!</definedName>
    <definedName name="SE_Int_Exp">#REF!,#REF!</definedName>
    <definedName name="Seasons" localSheetId="3">#REF!</definedName>
    <definedName name="Seasons">#REF!</definedName>
    <definedName name="seb" localSheetId="3">#REF!</definedName>
    <definedName name="seb">#REF!</definedName>
    <definedName name="sencount" hidden="1">1</definedName>
    <definedName name="sep" localSheetId="3">#REF!</definedName>
    <definedName name="sep">#REF!</definedName>
    <definedName name="set" localSheetId="3">#REF!</definedName>
    <definedName name="set">#REF!</definedName>
    <definedName name="SETTCOMP" localSheetId="11">#REF!</definedName>
    <definedName name="SETTCOMP">#REF!</definedName>
    <definedName name="SFN" localSheetId="11">#REF!</definedName>
    <definedName name="SFN">#REF!</definedName>
    <definedName name="SFV">#REF!</definedName>
    <definedName name="SHARON">#REF!</definedName>
    <definedName name="SHIP">#REF!</definedName>
    <definedName name="shit" localSheetId="11" hidden="1">{"'O&amp;M 2000'!$A$1:$T$24"}</definedName>
    <definedName name="shit" localSheetId="3" hidden="1">{"'O&amp;M 2000'!$A$1:$T$24"}</definedName>
    <definedName name="shit" hidden="1">{"'O&amp;M 2000'!$A$1:$T$24"}</definedName>
    <definedName name="shop">60000/12</definedName>
    <definedName name="SILVERFAC">#REF!</definedName>
    <definedName name="SILVERLF">#REF!</definedName>
    <definedName name="SILVERMW">#REF!</definedName>
    <definedName name="SILVERMWH">#REF!</definedName>
    <definedName name="SL_MTH" localSheetId="3">#REF!</definedName>
    <definedName name="SL_MTH">#REF!</definedName>
    <definedName name="SL_QTD" localSheetId="3">#REF!</definedName>
    <definedName name="SL_QTD">#REF!</definedName>
    <definedName name="SL_YTD" localSheetId="3">#REF!</definedName>
    <definedName name="SL_YTD">#REF!</definedName>
    <definedName name="SLData" localSheetId="3">#REF!</definedName>
    <definedName name="SLData">#REF!</definedName>
    <definedName name="SLData2">#REF!</definedName>
    <definedName name="SMALL" localSheetId="3">#REF!</definedName>
    <definedName name="SMALL">#REF!</definedName>
    <definedName name="smvol" localSheetId="11">#REF!</definedName>
    <definedName name="smvol" localSheetId="3">#REF!</definedName>
    <definedName name="smvol">#REF!</definedName>
    <definedName name="SNS" localSheetId="3">#REF!,#REF!</definedName>
    <definedName name="SNS">#REF!,#REF!</definedName>
    <definedName name="SO2BTU" localSheetId="11">#REF!</definedName>
    <definedName name="SO2BTU">#REF!</definedName>
    <definedName name="SO2INVOICE" localSheetId="11">#REF!</definedName>
    <definedName name="SO2INVOICE">#REF!</definedName>
    <definedName name="SO2LINE">#REF!</definedName>
    <definedName name="SO2TONS">#REF!</definedName>
    <definedName name="SOCGEN">#REF!</definedName>
    <definedName name="SOCGENPARIJS" localSheetId="3">#REF!,#REF!</definedName>
    <definedName name="SOCGENPARIJS">#REF!,#REF!</definedName>
    <definedName name="SODAKPGA" localSheetId="11">#REF!</definedName>
    <definedName name="SODAKPGA">#REF!</definedName>
    <definedName name="solver_cvg" hidden="1">0.0001</definedName>
    <definedName name="solver_drv" hidden="1">1</definedName>
    <definedName name="solver_est" hidden="1">1</definedName>
    <definedName name="solver_itr" hidden="1">100</definedName>
    <definedName name="solver_lin" hidden="1">0</definedName>
    <definedName name="solver_neg" hidden="1">2</definedName>
    <definedName name="solver_num" hidden="1">0</definedName>
    <definedName name="solver_nwt" hidden="1">1</definedName>
    <definedName name="solver_pre" hidden="1">0.000001</definedName>
    <definedName name="solver_rel1" hidden="1">3</definedName>
    <definedName name="solver_rel2" hidden="1">2</definedName>
    <definedName name="solver_rel3" hidden="1">2</definedName>
    <definedName name="solver_rel4" hidden="1">3</definedName>
    <definedName name="solver_rel5" hidden="1">3</definedName>
    <definedName name="solver_rel6" hidden="1">3</definedName>
    <definedName name="solver_rhs1" hidden="1">0</definedName>
    <definedName name="solver_rhs2" hidden="1">0</definedName>
    <definedName name="solver_rhs3" hidden="1">0</definedName>
    <definedName name="solver_rhs4" hidden="1">5320</definedName>
    <definedName name="solver_rhs5" hidden="1">214</definedName>
    <definedName name="solver_rhs6" hidden="1">350</definedName>
    <definedName name="solver_scl" hidden="1">2</definedName>
    <definedName name="solver_sho" hidden="1">2</definedName>
    <definedName name="solver_tim" hidden="1">100</definedName>
    <definedName name="solver_tmp" hidden="1">0</definedName>
    <definedName name="solver_tol" hidden="1">0.05</definedName>
    <definedName name="solver_typ" hidden="1">3</definedName>
    <definedName name="solver_val" hidden="1">49</definedName>
    <definedName name="SOURCE" localSheetId="11">#REF!</definedName>
    <definedName name="SOURCE">#REF!</definedName>
    <definedName name="SPECINVLINE" localSheetId="11">#REF!</definedName>
    <definedName name="SPECINVLINE">#REF!</definedName>
    <definedName name="SpecTermBfts" localSheetId="3">#REF!</definedName>
    <definedName name="SpecTermBfts">#REF!</definedName>
    <definedName name="SpecTermBfts.py" localSheetId="3">#REF!</definedName>
    <definedName name="SpecTermBfts.py">#REF!</definedName>
    <definedName name="SPS_COS" localSheetId="3">#REF!</definedName>
    <definedName name="SPS_COS">#REF!</definedName>
    <definedName name="SSCOMMALLOC" localSheetId="11">#REF!</definedName>
    <definedName name="SSCOMMALLOC" localSheetId="3">#REF!</definedName>
    <definedName name="SSCOMMALLOC">#REF!</definedName>
    <definedName name="STAAL" localSheetId="11">#REF!</definedName>
    <definedName name="STAAL">#REF!</definedName>
    <definedName name="start" localSheetId="11">#REF!</definedName>
    <definedName name="start">#REF!</definedName>
    <definedName name="stat">#REF!</definedName>
    <definedName name="StatAmtCol" localSheetId="11">#REF!</definedName>
    <definedName name="StatAmtCol">#REF!</definedName>
    <definedName name="State" localSheetId="3">#REF!</definedName>
    <definedName name="State">#REF!</definedName>
    <definedName name="STATEIS" localSheetId="11">#REF!</definedName>
    <definedName name="STATEIS" localSheetId="3">#REF!</definedName>
    <definedName name="STATEIS">#REF!</definedName>
    <definedName name="StateTax" localSheetId="3">#REF!</definedName>
    <definedName name="StateTax">#REF!</definedName>
    <definedName name="Station">1</definedName>
    <definedName name="Status" localSheetId="3">#REF!</definedName>
    <definedName name="Status">#REF!</definedName>
    <definedName name="step1" localSheetId="3">#REF!</definedName>
    <definedName name="step1">#REF!</definedName>
    <definedName name="step2" localSheetId="3">#REF!</definedName>
    <definedName name="step2">#REF!</definedName>
    <definedName name="STILL1040" localSheetId="3">#REF!</definedName>
    <definedName name="STILL1040">#REF!</definedName>
    <definedName name="STMTA" localSheetId="11">#REF!</definedName>
    <definedName name="STMTA" localSheetId="3">#REF!</definedName>
    <definedName name="STMTA">#REF!</definedName>
    <definedName name="STMTB" localSheetId="11">#REF!</definedName>
    <definedName name="STMTB">#REF!</definedName>
    <definedName name="STMTC_D1" localSheetId="11">#REF!</definedName>
    <definedName name="STMTC_D1">#REF!</definedName>
    <definedName name="STMTC_D2">#REF!</definedName>
    <definedName name="STMTC_D3">#REF!</definedName>
    <definedName name="STMTE">#REF!</definedName>
    <definedName name="STMTE2">#REF!</definedName>
    <definedName name="STMTF">#REF!</definedName>
    <definedName name="STMTH1P1">#REF!</definedName>
    <definedName name="STMTH1P2">#REF!</definedName>
    <definedName name="STMTH1P3">#REF!</definedName>
    <definedName name="STMTH1P4">#REF!</definedName>
    <definedName name="STMTH2P1">#REF!</definedName>
    <definedName name="STMTH2P2">#REF!</definedName>
    <definedName name="STMTH3">#REF!</definedName>
    <definedName name="STMTH4P1">#REF!</definedName>
    <definedName name="STMTH4P2">#REF!</definedName>
    <definedName name="STMTI1A1">#REF!</definedName>
    <definedName name="STMTI1A2">#REF!</definedName>
    <definedName name="STMTI1A3">#REF!</definedName>
    <definedName name="STMTI1D1">#REF!</definedName>
    <definedName name="STMTI1D2">#REF!</definedName>
    <definedName name="Storage" localSheetId="3">#REF!</definedName>
    <definedName name="Storage">#REF!</definedName>
    <definedName name="STORAGEFDD" localSheetId="11">#REF!</definedName>
    <definedName name="STORAGEFDD" localSheetId="3">#REF!</definedName>
    <definedName name="STORAGEFDD">#REF!</definedName>
    <definedName name="STORAGESVC" localSheetId="11">#REF!</definedName>
    <definedName name="STORAGESVC">#REF!</definedName>
    <definedName name="Stores_by_Division__R__D__S">#REF!</definedName>
    <definedName name="Stores_by_State__City">#REF!</definedName>
    <definedName name="strat1">#REF!</definedName>
    <definedName name="STRATE">#REF!</definedName>
    <definedName name="SUB4_31" localSheetId="11">#REF!</definedName>
    <definedName name="SUB4_31">#REF!</definedName>
    <definedName name="SUB4_8" localSheetId="11">#REF!</definedName>
    <definedName name="SUB4_8">#REF!</definedName>
    <definedName name="SUM" localSheetId="11">#REF!</definedName>
    <definedName name="SUM">#REF!</definedName>
    <definedName name="Sum_Calculation">#REF!</definedName>
    <definedName name="SUMBILL">#REF!</definedName>
    <definedName name="SumForecast">#REF!</definedName>
    <definedName name="SumHistoric">#REF!</definedName>
    <definedName name="summa">#REF!</definedName>
    <definedName name="Summary">#REF!</definedName>
    <definedName name="SUMMARY_MARGIN.A" localSheetId="3">#REF!</definedName>
    <definedName name="SUMMARY_MARGIN.A">#REF!</definedName>
    <definedName name="SUMMARY_MARGIN.A1" localSheetId="3">#REF!</definedName>
    <definedName name="SUMMARY_MARGIN.A1">#REF!</definedName>
    <definedName name="SUMMARY_MARGIN.A2" localSheetId="3">#REF!</definedName>
    <definedName name="SUMMARY_MARGIN.A2">#REF!</definedName>
    <definedName name="SUMMARY_MARGIN.B" localSheetId="3">#REF!</definedName>
    <definedName name="SUMMARY_MARGIN.B">#REF!</definedName>
    <definedName name="SUMMARY_MARGIN.B1" localSheetId="3">#REF!</definedName>
    <definedName name="SUMMARY_MARGIN.B1">#REF!</definedName>
    <definedName name="SUMMARY_MARGIN.C" localSheetId="3">#REF!</definedName>
    <definedName name="SUMMARY_MARGIN.C">#REF!</definedName>
    <definedName name="SUMMARY_MARGIN.D" localSheetId="3">#REF!</definedName>
    <definedName name="SUMMARY_MARGIN.D">#REF!</definedName>
    <definedName name="SUMMARY_MARGIN.E" localSheetId="3">#REF!</definedName>
    <definedName name="SUMMARY_MARGIN.E">#REF!</definedName>
    <definedName name="SUMMARY1" localSheetId="11">#REF!</definedName>
    <definedName name="SUMMARY1" localSheetId="3">#REF!</definedName>
    <definedName name="SUMMARY1">#REF!</definedName>
    <definedName name="SUMMARY2" localSheetId="11">#REF!</definedName>
    <definedName name="SUMMARY2">#REF!</definedName>
    <definedName name="summb" localSheetId="11">#REF!</definedName>
    <definedName name="summb">#REF!</definedName>
    <definedName name="summer" localSheetId="11" hidden="1">{#N/A,#N/A,TRUE,"MarginCalc";#N/A,#N/A,TRUE,"Proposal.kW Firm";#N/A,#N/A,TRUE,"PurCalc";#N/A,#N/A,TRUE,"PurCalc Other"}</definedName>
    <definedName name="summer" localSheetId="3" hidden="1">{#N/A,#N/A,TRUE,"MarginCalc";#N/A,#N/A,TRUE,"Proposal.kW Firm";#N/A,#N/A,TRUE,"PurCalc";#N/A,#N/A,TRUE,"PurCalc Other"}</definedName>
    <definedName name="summer" hidden="1">{#N/A,#N/A,TRUE,"MarginCalc";#N/A,#N/A,TRUE,"Proposal.kW Firm";#N/A,#N/A,TRUE,"PurCalc";#N/A,#N/A,TRUE,"PurCalc Other"}</definedName>
    <definedName name="SumPower">#REF!</definedName>
    <definedName name="SumPresRate">#REF!</definedName>
    <definedName name="SumPropRate">#REF!</definedName>
    <definedName name="SumRateBase">#REF!</definedName>
    <definedName name="SumRevClass">#REF!</definedName>
    <definedName name="SumRevPresRate">#REF!</definedName>
    <definedName name="SumRevPropRate">#REF!</definedName>
    <definedName name="SumRevRate">#REF!</definedName>
    <definedName name="SumRevReq">#REF!</definedName>
    <definedName name="Sums" localSheetId="11">#REF!</definedName>
    <definedName name="Sums">#REF!</definedName>
    <definedName name="SumTitle">#REF!</definedName>
    <definedName name="SUPP" localSheetId="3">#REF!</definedName>
    <definedName name="SUPP">#REF!</definedName>
    <definedName name="Supplier_Imbalance" localSheetId="11">#REF!</definedName>
    <definedName name="Supplier_Imbalance" localSheetId="3">#REF!</definedName>
    <definedName name="Supplier_Imbalance">#REF!</definedName>
    <definedName name="svctech" localSheetId="3">#REF!</definedName>
    <definedName name="svctech">#REF!</definedName>
    <definedName name="Swvu.Hedge._.Data._.Sheet." localSheetId="11" hidden="1">#REF!</definedName>
    <definedName name="Swvu.Hedge._.Data._.Sheet." hidden="1">#REF!</definedName>
    <definedName name="Swvu.Hedge._.Graphs." localSheetId="11" hidden="1">#REF!</definedName>
    <definedName name="Swvu.Hedge._.Graphs." hidden="1">#REF!</definedName>
    <definedName name="synergies?" localSheetId="3">#REF!</definedName>
    <definedName name="synergies?">#REF!</definedName>
    <definedName name="t" localSheetId="11">#REF!</definedName>
    <definedName name="t">#REF!</definedName>
    <definedName name="TABLE" localSheetId="3">#REF!</definedName>
    <definedName name="TABLE">#REF!</definedName>
    <definedName name="Tablec" localSheetId="3">#REF!</definedName>
    <definedName name="Tablec">#REF!</definedName>
    <definedName name="tablee" localSheetId="3">#REF!</definedName>
    <definedName name="tablee">#REF!</definedName>
    <definedName name="tablejbh" localSheetId="3">#REF!</definedName>
    <definedName name="tablejbh">#REF!</definedName>
    <definedName name="tablemnb" localSheetId="3">#REF!</definedName>
    <definedName name="tablemnb">#REF!</definedName>
    <definedName name="TableName">"Dummy"</definedName>
    <definedName name="TableOfContents">#REF!</definedName>
    <definedName name="tablephj" localSheetId="3">#REF!</definedName>
    <definedName name="tablephj">#REF!</definedName>
    <definedName name="TABLEQWE" localSheetId="3">#REF!</definedName>
    <definedName name="TABLEQWE">#REF!</definedName>
    <definedName name="TABLERDE" localSheetId="3">#REF!</definedName>
    <definedName name="TABLERDE">#REF!</definedName>
    <definedName name="TABLEXX" localSheetId="3">#REF!</definedName>
    <definedName name="TABLEXX">#REF!</definedName>
    <definedName name="tablez" localSheetId="3">#REF!</definedName>
    <definedName name="tablez">#REF!</definedName>
    <definedName name="target" localSheetId="3">#REF!</definedName>
    <definedName name="target">#REF!</definedName>
    <definedName name="Tax" localSheetId="11">#REF!</definedName>
    <definedName name="Tax">#REF!</definedName>
    <definedName name="Tax_rate" localSheetId="3">#REF!</definedName>
    <definedName name="Tax_rate">#REF!</definedName>
    <definedName name="taxcalc" localSheetId="3">#REF!</definedName>
    <definedName name="taxcalc">#REF!</definedName>
    <definedName name="Taxes" localSheetId="3">#REF!</definedName>
    <definedName name="Taxes">#REF!</definedName>
    <definedName name="TAXFORMULA" localSheetId="11">#REF!</definedName>
    <definedName name="TAXFORMULA" localSheetId="3">#REF!</definedName>
    <definedName name="TAXFORMULA">#REF!</definedName>
    <definedName name="taxrate">0.396</definedName>
    <definedName name="tbl2006_Shared_Service">#REF!</definedName>
    <definedName name="tbl2006_SS_Labor">#REF!</definedName>
    <definedName name="tbl2006_SS_Plant">#REF!</definedName>
    <definedName name="TBLHeader">#REF!</definedName>
    <definedName name="TE" localSheetId="3">#REF!</definedName>
    <definedName name="TE">#REF!</definedName>
    <definedName name="temp" localSheetId="3">#REF!</definedName>
    <definedName name="temp">#REF!</definedName>
    <definedName name="temps" localSheetId="3">#REF!</definedName>
    <definedName name="temps">#REF!</definedName>
    <definedName name="TERMS" localSheetId="3">#REF!</definedName>
    <definedName name="TERMS">#REF!</definedName>
    <definedName name="test" localSheetId="6" hidden="1">{#N/A,#N/A,TRUE,"Facility-Input";#N/A,#N/A,TRUE,"Graphs";#N/A,#N/A,TRUE,"TOTAL"}</definedName>
    <definedName name="test" localSheetId="11" hidden="1">{#N/A,#N/A,TRUE,"Facility-Input";#N/A,#N/A,TRUE,"Graphs";#N/A,#N/A,TRUE,"TOTAL"}</definedName>
    <definedName name="test" localSheetId="3" hidden="1">{#N/A,#N/A,TRUE,"Facility-Input";#N/A,#N/A,TRUE,"Graphs";#N/A,#N/A,TRUE,"TOTAL"}</definedName>
    <definedName name="test" hidden="1">{"LBO Summary",#N/A,FALSE,"Summary"}</definedName>
    <definedName name="TEST1" localSheetId="6">#REF!</definedName>
    <definedName name="TEST1" localSheetId="11">#REF!</definedName>
    <definedName name="TEST1" localSheetId="3">#REF!</definedName>
    <definedName name="test1" hidden="1">{"LBO Summary",#N/A,FALSE,"Summary";"Income Statement",#N/A,FALSE,"Model";"Cash Flow",#N/A,FALSE,"Model";"Balance Sheet",#N/A,FALSE,"Model";"Working Capital",#N/A,FALSE,"Model";"Pro Forma Balance Sheets",#N/A,FALSE,"PFBS";"Debt Balances",#N/A,FALSE,"Model";"Fee Schedules",#N/A,FALSE,"Model"}</definedName>
    <definedName name="test10" localSheetId="6" hidden="1">{"LBO Summary",#N/A,FALSE,"Summary";"Income Statement",#N/A,FALSE,"Model";"Cash Flow",#N/A,FALSE,"Model";"Balance Sheet",#N/A,FALSE,"Model";"Working Capital",#N/A,FALSE,"Model";"Pro Forma Balance Sheets",#N/A,FALSE,"PFBS";"Debt Balances",#N/A,FALSE,"Model";"Fee Schedules",#N/A,FALSE,"Model"}</definedName>
    <definedName name="test10" localSheetId="11" hidden="1">{"LBO Summary",#N/A,FALSE,"Summary";"Income Statement",#N/A,FALSE,"Model";"Cash Flow",#N/A,FALSE,"Model";"Balance Sheet",#N/A,FALSE,"Model";"Working Capital",#N/A,FALSE,"Model";"Pro Forma Balance Sheets",#N/A,FALSE,"PFBS";"Debt Balances",#N/A,FALSE,"Model";"Fee Schedules",#N/A,FALSE,"Model"}</definedName>
    <definedName name="test10" localSheetId="3" hidden="1">{"LBO Summary",#N/A,FALSE,"Summary";"Income Statement",#N/A,FALSE,"Model";"Cash Flow",#N/A,FALSE,"Model";"Balance Sheet",#N/A,FALSE,"Model";"Working Capital",#N/A,FALSE,"Model";"Pro Forma Balance Sheets",#N/A,FALSE,"PFBS";"Debt Balances",#N/A,FALSE,"Model";"Fee Schedules",#N/A,FALSE,"Model"}</definedName>
    <definedName name="test10" hidden="1">{"LBO Summary",#N/A,FALSE,"Summary";"Income Statement",#N/A,FALSE,"Model";"Cash Flow",#N/A,FALSE,"Model";"Balance Sheet",#N/A,FALSE,"Model";"Working Capital",#N/A,FALSE,"Model";"Pro Forma Balance Sheets",#N/A,FALSE,"PFBS";"Debt Balances",#N/A,FALSE,"Model";"Fee Schedules",#N/A,FALSE,"Model"}</definedName>
    <definedName name="test11" localSheetId="6" hidden="1">{"LBO Summary",#N/A,FALSE,"Summary"}</definedName>
    <definedName name="test11" localSheetId="11" hidden="1">{"LBO Summary",#N/A,FALSE,"Summary"}</definedName>
    <definedName name="test11" localSheetId="3" hidden="1">{"LBO Summary",#N/A,FALSE,"Summary"}</definedName>
    <definedName name="test11" hidden="1">{"LBO Summary",#N/A,FALSE,"Summary"}</definedName>
    <definedName name="test12" localSheetId="6" hidden="1">{"assumptions",#N/A,FALSE,"Scenario 1";"valuation",#N/A,FALSE,"Scenario 1"}</definedName>
    <definedName name="test12" localSheetId="11" hidden="1">{"assumptions",#N/A,FALSE,"Scenario 1";"valuation",#N/A,FALSE,"Scenario 1"}</definedName>
    <definedName name="test12" localSheetId="3" hidden="1">{"assumptions",#N/A,FALSE,"Scenario 1";"valuation",#N/A,FALSE,"Scenario 1"}</definedName>
    <definedName name="test12" hidden="1">{"assumptions",#N/A,FALSE,"Scenario 1";"valuation",#N/A,FALSE,"Scenario 1"}</definedName>
    <definedName name="test13" localSheetId="6" hidden="1">{"LBO Summary",#N/A,FALSE,"Summary"}</definedName>
    <definedName name="test13" localSheetId="11" hidden="1">{"LBO Summary",#N/A,FALSE,"Summary"}</definedName>
    <definedName name="test13" localSheetId="3" hidden="1">{"LBO Summary",#N/A,FALSE,"Summary"}</definedName>
    <definedName name="test13" hidden="1">{"LBO Summary",#N/A,FALSE,"Summary"}</definedName>
    <definedName name="test14" localSheetId="6" hidden="1">{"LBO Summary",#N/A,FALSE,"Summary";"Income Statement",#N/A,FALSE,"Model";"Cash Flow",#N/A,FALSE,"Model";"Balance Sheet",#N/A,FALSE,"Model";"Working Capital",#N/A,FALSE,"Model";"Pro Forma Balance Sheets",#N/A,FALSE,"PFBS";"Debt Balances",#N/A,FALSE,"Model";"Fee Schedules",#N/A,FALSE,"Model"}</definedName>
    <definedName name="test14" localSheetId="11" hidden="1">{"LBO Summary",#N/A,FALSE,"Summary";"Income Statement",#N/A,FALSE,"Model";"Cash Flow",#N/A,FALSE,"Model";"Balance Sheet",#N/A,FALSE,"Model";"Working Capital",#N/A,FALSE,"Model";"Pro Forma Balance Sheets",#N/A,FALSE,"PFBS";"Debt Balances",#N/A,FALSE,"Model";"Fee Schedules",#N/A,FALSE,"Model"}</definedName>
    <definedName name="test14" localSheetId="3" hidden="1">{"LBO Summary",#N/A,FALSE,"Summary";"Income Statement",#N/A,FALSE,"Model";"Cash Flow",#N/A,FALSE,"Model";"Balance Sheet",#N/A,FALSE,"Model";"Working Capital",#N/A,FALSE,"Model";"Pro Forma Balance Sheets",#N/A,FALSE,"PFBS";"Debt Balances",#N/A,FALSE,"Model";"Fee Schedules",#N/A,FALSE,"Model"}</definedName>
    <definedName name="test14" hidden="1">{"LBO Summary",#N/A,FALSE,"Summary";"Income Statement",#N/A,FALSE,"Model";"Cash Flow",#N/A,FALSE,"Model";"Balance Sheet",#N/A,FALSE,"Model";"Working Capital",#N/A,FALSE,"Model";"Pro Forma Balance Sheets",#N/A,FALSE,"PFBS";"Debt Balances",#N/A,FALSE,"Model";"Fee Schedules",#N/A,FALSE,"Model"}</definedName>
    <definedName name="test15" localSheetId="6" hidden="1">{"LBO Summary",#N/A,FALSE,"Summary";"Income Statement",#N/A,FALSE,"Model";"Cash Flow",#N/A,FALSE,"Model";"Balance Sheet",#N/A,FALSE,"Model";"Working Capital",#N/A,FALSE,"Model";"Pro Forma Balance Sheets",#N/A,FALSE,"PFBS";"Debt Balances",#N/A,FALSE,"Model";"Fee Schedules",#N/A,FALSE,"Model"}</definedName>
    <definedName name="test15" localSheetId="11" hidden="1">{"LBO Summary",#N/A,FALSE,"Summary";"Income Statement",#N/A,FALSE,"Model";"Cash Flow",#N/A,FALSE,"Model";"Balance Sheet",#N/A,FALSE,"Model";"Working Capital",#N/A,FALSE,"Model";"Pro Forma Balance Sheets",#N/A,FALSE,"PFBS";"Debt Balances",#N/A,FALSE,"Model";"Fee Schedules",#N/A,FALSE,"Model"}</definedName>
    <definedName name="test15" localSheetId="3" hidden="1">{"LBO Summary",#N/A,FALSE,"Summary";"Income Statement",#N/A,FALSE,"Model";"Cash Flow",#N/A,FALSE,"Model";"Balance Sheet",#N/A,FALSE,"Model";"Working Capital",#N/A,FALSE,"Model";"Pro Forma Balance Sheets",#N/A,FALSE,"PFBS";"Debt Balances",#N/A,FALSE,"Model";"Fee Schedules",#N/A,FALSE,"Model"}</definedName>
    <definedName name="test15" hidden="1">{"LBO Summary",#N/A,FALSE,"Summary";"Income Statement",#N/A,FALSE,"Model";"Cash Flow",#N/A,FALSE,"Model";"Balance Sheet",#N/A,FALSE,"Model";"Working Capital",#N/A,FALSE,"Model";"Pro Forma Balance Sheets",#N/A,FALSE,"PFBS";"Debt Balances",#N/A,FALSE,"Model";"Fee Schedules",#N/A,FALSE,"Model"}</definedName>
    <definedName name="test16" localSheetId="6" hidden="1">{"LBO Summary",#N/A,FALSE,"Summary";"Income Statement",#N/A,FALSE,"Model";"Cash Flow",#N/A,FALSE,"Model";"Balance Sheet",#N/A,FALSE,"Model";"Working Capital",#N/A,FALSE,"Model";"Pro Forma Balance Sheets",#N/A,FALSE,"PFBS";"Debt Balances",#N/A,FALSE,"Model";"Fee Schedules",#N/A,FALSE,"Model"}</definedName>
    <definedName name="test16" localSheetId="11" hidden="1">{"LBO Summary",#N/A,FALSE,"Summary";"Income Statement",#N/A,FALSE,"Model";"Cash Flow",#N/A,FALSE,"Model";"Balance Sheet",#N/A,FALSE,"Model";"Working Capital",#N/A,FALSE,"Model";"Pro Forma Balance Sheets",#N/A,FALSE,"PFBS";"Debt Balances",#N/A,FALSE,"Model";"Fee Schedules",#N/A,FALSE,"Model"}</definedName>
    <definedName name="test16" localSheetId="3" hidden="1">{"LBO Summary",#N/A,FALSE,"Summary";"Income Statement",#N/A,FALSE,"Model";"Cash Flow",#N/A,FALSE,"Model";"Balance Sheet",#N/A,FALSE,"Model";"Working Capital",#N/A,FALSE,"Model";"Pro Forma Balance Sheets",#N/A,FALSE,"PFBS";"Debt Balances",#N/A,FALSE,"Model";"Fee Schedules",#N/A,FALSE,"Model"}</definedName>
    <definedName name="test16" hidden="1">{"LBO Summary",#N/A,FALSE,"Summary";"Income Statement",#N/A,FALSE,"Model";"Cash Flow",#N/A,FALSE,"Model";"Balance Sheet",#N/A,FALSE,"Model";"Working Capital",#N/A,FALSE,"Model";"Pro Forma Balance Sheets",#N/A,FALSE,"PFBS";"Debt Balances",#N/A,FALSE,"Model";"Fee Schedules",#N/A,FALSE,"Model"}</definedName>
    <definedName name="TEST2" localSheetId="6">#REF!</definedName>
    <definedName name="TEST2" localSheetId="11">#REF!</definedName>
    <definedName name="TEST2" localSheetId="3">#REF!</definedName>
    <definedName name="test2" hidden="1">{"LBO Summary",#N/A,FALSE,"Summary"}</definedName>
    <definedName name="test4" localSheetId="6" hidden="1">{"assumptions",#N/A,FALSE,"Scenario 1";"valuation",#N/A,FALSE,"Scenario 1"}</definedName>
    <definedName name="test4" localSheetId="11" hidden="1">{"assumptions",#N/A,FALSE,"Scenario 1";"valuation",#N/A,FALSE,"Scenario 1"}</definedName>
    <definedName name="test4" localSheetId="3" hidden="1">{"assumptions",#N/A,FALSE,"Scenario 1";"valuation",#N/A,FALSE,"Scenario 1"}</definedName>
    <definedName name="test4" hidden="1">{"assumptions",#N/A,FALSE,"Scenario 1";"valuation",#N/A,FALSE,"Scenario 1"}</definedName>
    <definedName name="test6" localSheetId="6" hidden="1">{"LBO Summary",#N/A,FALSE,"Summary"}</definedName>
    <definedName name="test6" localSheetId="11" hidden="1">{"LBO Summary",#N/A,FALSE,"Summary"}</definedName>
    <definedName name="test6" localSheetId="3" hidden="1">{"LBO Summary",#N/A,FALSE,"Summary"}</definedName>
    <definedName name="test6" hidden="1">{"LBO Summary",#N/A,FALSE,"Summary"}</definedName>
    <definedName name="testc" localSheetId="11" hidden="1">{#N/A,#N/A,TRUE,"Group Profit and Loss";#N/A,#N/A,TRUE,"Group Balance Sheet";#N/A,#N/A,TRUE,"Group Sales";#N/A,#N/A,TRUE,"Group Overheads";#N/A,#N/A,TRUE,"GROUP - CHANNEL SALES";#N/A,#N/A,TRUE,"GROUP - TOP 15";#N/A,#N/A,TRUE,"GROUP - DEBTORS";#N/A,#N/A,TRUE,"GROUP - KEY STATISTICS";#N/A,#N/A,TRUE,"GROUP - CAPEX";#N/A,#N/A,TRUE,"GROUP - CASHFLOW"}</definedName>
    <definedName name="testc" localSheetId="3" hidden="1">{#N/A,#N/A,TRUE,"Group Profit and Loss";#N/A,#N/A,TRUE,"Group Balance Sheet";#N/A,#N/A,TRUE,"Group Sales";#N/A,#N/A,TRUE,"Group Overheads";#N/A,#N/A,TRUE,"GROUP - CHANNEL SALES";#N/A,#N/A,TRUE,"GROUP - TOP 15";#N/A,#N/A,TRUE,"GROUP - DEBTORS";#N/A,#N/A,TRUE,"GROUP - KEY STATISTICS";#N/A,#N/A,TRUE,"GROUP - CAPEX";#N/A,#N/A,TRUE,"GROUP - CASHFLOW"}</definedName>
    <definedName name="testc" hidden="1">{#N/A,#N/A,TRUE,"Group Profit and Loss";#N/A,#N/A,TRUE,"Group Balance Sheet";#N/A,#N/A,TRUE,"Group Sales";#N/A,#N/A,TRUE,"Group Overheads";#N/A,#N/A,TRUE,"GROUP - CHANNEL SALES";#N/A,#N/A,TRUE,"GROUP - TOP 15";#N/A,#N/A,TRUE,"GROUP - DEBTORS";#N/A,#N/A,TRUE,"GROUP - KEY STATISTICS";#N/A,#N/A,TRUE,"GROUP - CAPEX";#N/A,#N/A,TRUE,"GROUP - CASHFLOW"}</definedName>
    <definedName name="testcust">#REF!</definedName>
    <definedName name="testdate">#REF!</definedName>
    <definedName name="TESTHKEY">#REF!</definedName>
    <definedName name="TESTKEYS">#REF!</definedName>
    <definedName name="testkwh">#REF!</definedName>
    <definedName name="TESTVKEY">#REF!</definedName>
    <definedName name="TextRefCopyRangeCount" hidden="1">1</definedName>
    <definedName name="th" hidden="1">39620.8637037037</definedName>
    <definedName name="thou" localSheetId="11">#REF!</definedName>
    <definedName name="thou">#REF!</definedName>
    <definedName name="Thousands" localSheetId="11">#REF!</definedName>
    <definedName name="Thousands" localSheetId="3">#REF!</definedName>
    <definedName name="Thousands">#REF!</definedName>
    <definedName name="Time" hidden="1">"b1"</definedName>
    <definedName name="TimeSeries" localSheetId="3">#REF!</definedName>
    <definedName name="TimeSeries">#REF!</definedName>
    <definedName name="TITLE" localSheetId="11">#REF!</definedName>
    <definedName name="TITLE" localSheetId="3">#REF!</definedName>
    <definedName name="TITLE">#REF!</definedName>
    <definedName name="Title_Main">"Regulated Distribution"</definedName>
    <definedName name="Title_Sub">"2011 Budget"</definedName>
    <definedName name="TM1REBUILDOPTION">1</definedName>
    <definedName name="TMCFAC" localSheetId="3">#REF!</definedName>
    <definedName name="TMCFAC">#REF!</definedName>
    <definedName name="TMCLF" localSheetId="3">#REF!</definedName>
    <definedName name="TMCLF">#REF!</definedName>
    <definedName name="TMCMW" localSheetId="3">#REF!</definedName>
    <definedName name="TMCMW">#REF!</definedName>
    <definedName name="TMCMWH">#REF!</definedName>
    <definedName name="To_be_Funded" localSheetId="11">#REF!</definedName>
    <definedName name="To_be_Funded">#REF!</definedName>
    <definedName name="To_be_Funded_Eur" localSheetId="11">#REF!</definedName>
    <definedName name="To_be_Funded_Eur">#REF!</definedName>
    <definedName name="TOKAI" localSheetId="11">#REF!</definedName>
    <definedName name="TOKAI">#REF!</definedName>
    <definedName name="Tons" localSheetId="3">#REF!</definedName>
    <definedName name="Tons">#REF!</definedName>
    <definedName name="TopicList" localSheetId="3">OFFSET(#REF!,0,0,COUNTA(#REF!),4)</definedName>
    <definedName name="TopicList">OFFSET(#REF!,0,0,COUNTA(#REF!),4)</definedName>
    <definedName name="Topside_Summary__3rd_Quarter" localSheetId="11">#REF!</definedName>
    <definedName name="Topside_Summary__3rd_Quarter">#REF!</definedName>
    <definedName name="Tota_Deferred" localSheetId="3">#REF!</definedName>
    <definedName name="Tota_Deferred">#REF!</definedName>
    <definedName name="TOTAL" localSheetId="11">#REF!</definedName>
    <definedName name="TOTAL">#REF!</definedName>
    <definedName name="TOTAL180S" localSheetId="11">#REF!</definedName>
    <definedName name="TOTAL180S" localSheetId="3">#REF!</definedName>
    <definedName name="TOTAL180S">#REF!</definedName>
    <definedName name="TotalExNonExHeadCount" localSheetId="11">#REF!</definedName>
    <definedName name="TotalExNonExHeadCount">#REF!</definedName>
    <definedName name="TotalFunctionHeadCount" localSheetId="11">#REF!</definedName>
    <definedName name="TotalFunctionHeadCount">#REF!</definedName>
    <definedName name="TotalRecAOCI158" localSheetId="3">#REF!</definedName>
    <definedName name="TotalRecAOCI158">#REF!</definedName>
    <definedName name="TotalRecAOCI158.py" localSheetId="3">#REF!</definedName>
    <definedName name="TotalRecAOCI158.py">#REF!</definedName>
    <definedName name="TotalRecOCI158.py" localSheetId="3">#REF!</definedName>
    <definedName name="TotalRecOCI158.py">#REF!</definedName>
    <definedName name="totals" localSheetId="11">#REF!</definedName>
    <definedName name="totals" localSheetId="3">#REF!</definedName>
    <definedName name="totals">#REF!</definedName>
    <definedName name="TOTPGA" localSheetId="11">#REF!</definedName>
    <definedName name="TOTPGA">#REF!</definedName>
    <definedName name="TOTPIPE" localSheetId="11">#REF!</definedName>
    <definedName name="TOTPIPE">#REF!</definedName>
    <definedName name="TP" localSheetId="3">#REF!</definedName>
    <definedName name="TP">#REF!</definedName>
    <definedName name="TP_Footer_Path" hidden="1">"S:\74639\03RET\(417) 2004 Cost Projection\"</definedName>
    <definedName name="TP_Footer_Path1" hidden="1">"S:\74639\03RET\(852) Pension Val - OOS\Contribution Allocations\"</definedName>
    <definedName name="TP_Footer_User" hidden="1">"Mary Lou Barrios"</definedName>
    <definedName name="TP_Footer_Version" hidden="1">"v3.00"</definedName>
    <definedName name="TPA" localSheetId="3">#REF!</definedName>
    <definedName name="TPA">#REF!</definedName>
    <definedName name="TPSMgmtRev1" localSheetId="3">#REF!</definedName>
    <definedName name="TPSMgmtRev1">#REF!</definedName>
    <definedName name="TPSMgmtRev2" localSheetId="3">#REF!</definedName>
    <definedName name="TPSMgmtRev2">#REF!</definedName>
    <definedName name="TPSNIWalk" localSheetId="3">#REF!</definedName>
    <definedName name="TPSNIWalk">#REF!</definedName>
    <definedName name="TPSQPack1" localSheetId="3">#REF!</definedName>
    <definedName name="TPSQPack1">#REF!</definedName>
    <definedName name="TPSQPack2" localSheetId="3">#REF!</definedName>
    <definedName name="TPSQPack2">#REF!</definedName>
    <definedName name="TR" localSheetId="3">#REF!</definedName>
    <definedName name="TR">#REF!</definedName>
    <definedName name="TrackerCust">#REF!</definedName>
    <definedName name="TrackerPrice">#REF!</definedName>
    <definedName name="TRADE" localSheetId="3">#REF!</definedName>
    <definedName name="TRADE">#REF!</definedName>
    <definedName name="Trans_name" localSheetId="11">#REF!</definedName>
    <definedName name="Trans_name">#REF!</definedName>
    <definedName name="TRANSACTION_NAME" localSheetId="3">#REF!</definedName>
    <definedName name="TRANSACTION_NAME">#REF!</definedName>
    <definedName name="TRANX_NAME" localSheetId="3">#REF!</definedName>
    <definedName name="TRANX_NAME">#REF!</definedName>
    <definedName name="treeList" hidden="1">"00000000000000000000000000000000000000000000000000000000000000000000000000000000000000000000000000000000000000000000000000000000000000000000000000000000000000000000000000000000000000000000000000000000"</definedName>
    <definedName name="trend">0.06</definedName>
    <definedName name="TrendNY" localSheetId="3">#REF!</definedName>
    <definedName name="TrendNY">#REF!</definedName>
    <definedName name="TrendNY.py" localSheetId="3">#REF!</definedName>
    <definedName name="TrendNY.py">#REF!</definedName>
    <definedName name="TrendNYdiscl" localSheetId="3">#REF!</definedName>
    <definedName name="TrendNYdiscl">#REF!</definedName>
    <definedName name="TrendNYdiscl.py" localSheetId="3">#REF!</definedName>
    <definedName name="TrendNYdiscl.py">#REF!</definedName>
    <definedName name="Trial_Balance" localSheetId="11">#REF!</definedName>
    <definedName name="Trial_Balance" localSheetId="3">#REF!</definedName>
    <definedName name="Trial_Balance">#REF!</definedName>
    <definedName name="ttqtrqtggdsata" localSheetId="11" hidden="1">{"LCIIRECON",#N/A,FALSE,"LCII";"LCISRECON",#N/A,FALSE,"LCIS";"LCIMRECON",#N/A,FALSE,"LCIM";"LCITRECON",#N/A,FALSE,"LCIT";"CONSM1",#N/A,FALSE,"94FED"}</definedName>
    <definedName name="ttqtrqtggdsata" localSheetId="3" hidden="1">{"LCIIRECON",#N/A,FALSE,"LCII";"LCISRECON",#N/A,FALSE,"LCIS";"LCIMRECON",#N/A,FALSE,"LCIM";"LCITRECON",#N/A,FALSE,"LCIT";"CONSM1",#N/A,FALSE,"94FED"}</definedName>
    <definedName name="ttqtrqtggdsata" hidden="1">{"LCIIRECON",#N/A,FALSE,"LCII";"LCISRECON",#N/A,FALSE,"LCIS";"LCIMRECON",#N/A,FALSE,"LCIM";"LCITRECON",#N/A,FALSE,"LCIT";"CONSM1",#N/A,FALSE,"94FED"}</definedName>
    <definedName name="tttt" localSheetId="11" hidden="1">{#N/A,#N/A,TRUE,"Group Profit and Loss";#N/A,#N/A,TRUE,"Group Balance Sheet";#N/A,#N/A,TRUE,"Group Sales";#N/A,#N/A,TRUE,"Group Overheads";#N/A,#N/A,TRUE,"GROUP - CHANNEL SALES";#N/A,#N/A,TRUE,"GROUP - TOP 15";#N/A,#N/A,TRUE,"GROUP - DEBTORS";#N/A,#N/A,TRUE,"GROUP - KEY STATISTICS";#N/A,#N/A,TRUE,"GROUP - CAPEX";#N/A,#N/A,TRUE,"GROUP - CASHFLOW"}</definedName>
    <definedName name="tttt" localSheetId="3" hidden="1">{#N/A,#N/A,TRUE,"Group Profit and Loss";#N/A,#N/A,TRUE,"Group Balance Sheet";#N/A,#N/A,TRUE,"Group Sales";#N/A,#N/A,TRUE,"Group Overheads";#N/A,#N/A,TRUE,"GROUP - CHANNEL SALES";#N/A,#N/A,TRUE,"GROUP - TOP 15";#N/A,#N/A,TRUE,"GROUP - DEBTORS";#N/A,#N/A,TRUE,"GROUP - KEY STATISTICS";#N/A,#N/A,TRUE,"GROUP - CAPEX";#N/A,#N/A,TRUE,"GROUP - CASHFLOW"}</definedName>
    <definedName name="tttt" hidden="1">{#N/A,#N/A,TRUE,"Group Profit and Loss";#N/A,#N/A,TRUE,"Group Balance Sheet";#N/A,#N/A,TRUE,"Group Sales";#N/A,#N/A,TRUE,"Group Overheads";#N/A,#N/A,TRUE,"GROUP - CHANNEL SALES";#N/A,#N/A,TRUE,"GROUP - TOP 15";#N/A,#N/A,TRUE,"GROUP - DEBTORS";#N/A,#N/A,TRUE,"GROUP - KEY STATISTICS";#N/A,#N/A,TRUE,"GROUP - CAPEX";#N/A,#N/A,TRUE,"GROUP - CASHFLOW"}</definedName>
    <definedName name="TU">#REF!</definedName>
    <definedName name="two" localSheetId="11">#REF!</definedName>
    <definedName name="two">#REF!</definedName>
    <definedName name="TYEnded" localSheetId="3">#REF!</definedName>
    <definedName name="TYEnded">#REF!</definedName>
    <definedName name="Type">0</definedName>
    <definedName name="Type_Descr" localSheetId="11">#REF!</definedName>
    <definedName name="Type_Descr" localSheetId="3">#REF!</definedName>
    <definedName name="Type_Descr">#REF!</definedName>
    <definedName name="TypeMonth" localSheetId="11">#REF!</definedName>
    <definedName name="TypeMonth" localSheetId="3">#REF!</definedName>
    <definedName name="TypeMonth">#REF!</definedName>
    <definedName name="TypeYear" localSheetId="11">#REF!</definedName>
    <definedName name="TypeYear" localSheetId="3">#REF!</definedName>
    <definedName name="TypeYear">#REF!</definedName>
    <definedName name="Typist" hidden="1">"b1"</definedName>
    <definedName name="UACHRPFAC">#REF!</definedName>
    <definedName name="UACHRPLF">#REF!</definedName>
    <definedName name="UACHRPMW">#REF!</definedName>
    <definedName name="UACHRPMWH">#REF!</definedName>
    <definedName name="UAMAINFAC">#REF!</definedName>
    <definedName name="UAMAINLF">#REF!</definedName>
    <definedName name="UAMAINMW">#REF!</definedName>
    <definedName name="UAMAINMWH">#REF!</definedName>
    <definedName name="UAMEDFAC">#REF!</definedName>
    <definedName name="UAMEDLF">#REF!</definedName>
    <definedName name="UAMEDMW">#REF!</definedName>
    <definedName name="UAMEDMWH">#REF!</definedName>
    <definedName name="udu">#REF!</definedName>
    <definedName name="UGLdiscl.py" localSheetId="3">#REF!</definedName>
    <definedName name="UGLdiscl.py">#REF!</definedName>
    <definedName name="UKMgmtRev1" localSheetId="3">#REF!</definedName>
    <definedName name="UKMgmtRev1">#REF!</definedName>
    <definedName name="UKMgmtRev2" localSheetId="3">#REF!</definedName>
    <definedName name="UKMgmtRev2">#REF!</definedName>
    <definedName name="UKNIWalk" localSheetId="3">#REF!</definedName>
    <definedName name="UKNIWalk">#REF!</definedName>
    <definedName name="UKQPack1" localSheetId="3">#REF!</definedName>
    <definedName name="UKQPack1">#REF!</definedName>
    <definedName name="UKQPack2" localSheetId="3">#REF!</definedName>
    <definedName name="UKQPack2">#REF!</definedName>
    <definedName name="UltimateTrend" localSheetId="3">#REF!</definedName>
    <definedName name="UltimateTrend">#REF!</definedName>
    <definedName name="UltimateTrend.py" localSheetId="3">#REF!</definedName>
    <definedName name="UltimateTrend.py">#REF!</definedName>
    <definedName name="UltimateTrendDiscl" localSheetId="3">#REF!</definedName>
    <definedName name="UltimateTrendDiscl">#REF!</definedName>
    <definedName name="UltimateTrendDiscl.py" localSheetId="3">#REF!</definedName>
    <definedName name="UltimateTrendDiscl.py">#REF!</definedName>
    <definedName name="UltimateTrendYr" localSheetId="3">#REF!</definedName>
    <definedName name="UltimateTrendYr">#REF!</definedName>
    <definedName name="UltimateTrendYr.py" localSheetId="3">#REF!</definedName>
    <definedName name="UltimateTrendYr.py">#REF!</definedName>
    <definedName name="UltimateTrendYrDiscl" localSheetId="3">#REF!</definedName>
    <definedName name="UltimateTrendYrDiscl">#REF!</definedName>
    <definedName name="UltimateTrendYrDiscl.py" localSheetId="3">#REF!</definedName>
    <definedName name="UltimateTrendYrDiscl.py">#REF!</definedName>
    <definedName name="ump" localSheetId="11">#REF!</definedName>
    <definedName name="ump" localSheetId="3">#REF!</definedName>
    <definedName name="ump">#REF!</definedName>
    <definedName name="Umpire" hidden="1">40237.7891203704</definedName>
    <definedName name="Unbundle_Rate_Base">#REF!</definedName>
    <definedName name="Unbundle_Rev_Req">#REF!</definedName>
    <definedName name="Unbundling_Unit_Cost">#REF!</definedName>
    <definedName name="Unbundling_Unit_Title">#REF!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 localSheetId="11">#REF!</definedName>
    <definedName name="Unit">#REF!</definedName>
    <definedName name="unitcost">#REF!</definedName>
    <definedName name="UnitCost21">#REF!</definedName>
    <definedName name="UnitCost22">#REF!</definedName>
    <definedName name="UnitNo" localSheetId="3">#REF!</definedName>
    <definedName name="UnitNo">#REF!</definedName>
    <definedName name="Units" localSheetId="11">#REF!</definedName>
    <definedName name="Units">#REF!</definedName>
    <definedName name="UP">#REF!</definedName>
    <definedName name="UPSCdiscl.py" localSheetId="3">#REF!</definedName>
    <definedName name="UPSCdiscl.py">#REF!</definedName>
    <definedName name="UPSCdisclProVal" localSheetId="3">#REF!</definedName>
    <definedName name="UPSCdisclProVal">#REF!</definedName>
    <definedName name="usb" localSheetId="11">#REF!</definedName>
    <definedName name="usb" localSheetId="3">#REF!</definedName>
    <definedName name="usb">#REF!</definedName>
    <definedName name="USPG" localSheetId="3">#REF!</definedName>
    <definedName name="USPG">#REF!</definedName>
    <definedName name="USU_ED_Margin_Analysis" localSheetId="11">#REF!</definedName>
    <definedName name="USU_ED_Margin_Analysis" localSheetId="3">#REF!</definedName>
    <definedName name="USU_ED_Margin_Analysis">#REF!</definedName>
    <definedName name="utility">#REF!</definedName>
    <definedName name="utilstt">#REF!</definedName>
    <definedName name="UTOdiscl.py" localSheetId="3">#REF!</definedName>
    <definedName name="UTOdiscl.py">#REF!</definedName>
    <definedName name="UTOdisclProVal" localSheetId="3">#REF!</definedName>
    <definedName name="UTOdisclProVal">#REF!</definedName>
    <definedName name="UYT" localSheetId="3" hidden="1">#REF!</definedName>
    <definedName name="UYT" hidden="1">#REF!</definedName>
    <definedName name="ValDate" localSheetId="11">#REF!</definedName>
    <definedName name="ValDate" localSheetId="3">#REF!</definedName>
    <definedName name="ValDate">#REF!</definedName>
    <definedName name="Validation" localSheetId="3">#REF!</definedName>
    <definedName name="Validation">#REF!</definedName>
    <definedName name="Valuation_date" localSheetId="3">#REF!</definedName>
    <definedName name="Valuation_date">#REF!</definedName>
    <definedName name="Valuation_end_date" localSheetId="3">#REF!</definedName>
    <definedName name="Valuation_end_date">#REF!</definedName>
    <definedName name="Value" localSheetId="6" hidden="1">{"assumptions",#N/A,FALSE,"Scenario 1";"valuation",#N/A,FALSE,"Scenario 1"}</definedName>
    <definedName name="Value" localSheetId="11" hidden="1">{"assumptions",#N/A,FALSE,"Scenario 1";"valuation",#N/A,FALSE,"Scenario 1"}</definedName>
    <definedName name="Value" localSheetId="3" hidden="1">{"assumptions",#N/A,FALSE,"Scenario 1";"valuation",#N/A,FALSE,"Scenario 1"}</definedName>
    <definedName name="Value" hidden="1">{"assumptions",#N/A,FALSE,"Scenario 1";"valuation",#N/A,FALSE,"Scenario 1"}</definedName>
    <definedName name="VarAnalPrn1" localSheetId="11">#REF!</definedName>
    <definedName name="VarAnalPrn1">#REF!</definedName>
    <definedName name="VarNorm" localSheetId="11">OFFSET(#REF!,0,0,[0]!NumRows-1,20)</definedName>
    <definedName name="VarNorm" localSheetId="3">OFFSET(#REF!,0,0,[0]!NumRows-1,20)</definedName>
    <definedName name="VarNorm">OFFSET(#REF!,0,0,[0]!NumRows-1,20)</definedName>
    <definedName name="VegetationMgmtPull" localSheetId="11">#REF!</definedName>
    <definedName name="VegetationMgmtPull">#REF!</definedName>
    <definedName name="verify" localSheetId="3">#REF!</definedName>
    <definedName name="verify">#REF!</definedName>
    <definedName name="Version" hidden="1">"a1"</definedName>
    <definedName name="Versions" localSheetId="11">{"0 + 12","1 + 11","2 + 10","3 + 9","4 + 8","5 + 7","6 + 6","7 + 5","8 + 4","9 + 3","10 + 2","11 + 1","12 + 0"}</definedName>
    <definedName name="Versions" localSheetId="3">{"0 + 12","1 + 11","2 + 10","3 + 9","4 + 8","5 + 7","6 + 6","7 + 5","8 + 4","9 + 3","10 + 2","11 + 1","12 + 0"}</definedName>
    <definedName name="Versions">{"0 + 12","1 + 11","2 + 10","3 + 9","4 + 8","5 + 7","6 + 6","7 + 5","8 + 4","9 + 3","10 + 2","11 + 1","12 + 0"}</definedName>
    <definedName name="VLYPL" localSheetId="3">#REF!</definedName>
    <definedName name="VLYPL">#REF!</definedName>
    <definedName name="volcosts" localSheetId="11">#REF!</definedName>
    <definedName name="volcosts" localSheetId="3">#REF!</definedName>
    <definedName name="volcosts">#REF!</definedName>
    <definedName name="VOLKSBANK" localSheetId="11">#REF!</definedName>
    <definedName name="VOLKSBANK">#REF!</definedName>
    <definedName name="Volume" localSheetId="11">#REF!</definedName>
    <definedName name="Volume">#REF!</definedName>
    <definedName name="VOPPL" localSheetId="3">#REF!</definedName>
    <definedName name="VOPPL">#REF!</definedName>
    <definedName name="Vorjahr" localSheetId="11">#REF!</definedName>
    <definedName name="Vorjahr">#REF!</definedName>
    <definedName name="VPBSAS" localSheetId="3">#REF!,#REF!,#REF!</definedName>
    <definedName name="VPBSAS">#REF!,#REF!,#REF!</definedName>
    <definedName name="WACOG" localSheetId="11">#REF!</definedName>
    <definedName name="WACOG">#REF!</definedName>
    <definedName name="Weather_Comparison_to_Prior_Year" localSheetId="11">#REF!</definedName>
    <definedName name="Weather_Comparison_to_Prior_Year">#REF!</definedName>
    <definedName name="Weather_Summary_PY">#REF!</definedName>
    <definedName name="WELL_NAMES">#REF!</definedName>
    <definedName name="WESTPLAINS_ENERGY">#REF!</definedName>
    <definedName name="wfold">#REF!</definedName>
    <definedName name="what" localSheetId="3">#REF!</definedName>
    <definedName name="what">#REF!</definedName>
    <definedName name="what02" localSheetId="3">#REF!</definedName>
    <definedName name="what02">#REF!</definedName>
    <definedName name="whatever" localSheetId="3">#REF!</definedName>
    <definedName name="whatever">#REF!</definedName>
    <definedName name="who" localSheetId="11">#REF!</definedName>
    <definedName name="who">#REF!</definedName>
    <definedName name="Wind_2019" localSheetId="11" hidden="1">#REF!</definedName>
    <definedName name="Wind_2019" localSheetId="3" hidden="1">#REF!</definedName>
    <definedName name="Wind_2019" hidden="1">#REF!</definedName>
    <definedName name="Wind_2019_BChart" localSheetId="11" hidden="1">#REF!</definedName>
    <definedName name="Wind_2019_BChart" localSheetId="3" hidden="1">#REF!</definedName>
    <definedName name="Wind_2019_BChart" hidden="1">#REF!</definedName>
    <definedName name="Wind_2019_Chart" localSheetId="3" hidden="1">#REF!</definedName>
    <definedName name="Wind_2019_Chart" hidden="1">#REF!</definedName>
    <definedName name="Wind_2019_Chart2" localSheetId="3" hidden="1">#REF!</definedName>
    <definedName name="Wind_2019_Chart2" hidden="1">#REF!</definedName>
    <definedName name="Wind_2019_Chart3" localSheetId="3" hidden="1">#REF!</definedName>
    <definedName name="Wind_2019_Chart3" hidden="1">#REF!</definedName>
    <definedName name="Witnesses" localSheetId="3">#REF!</definedName>
    <definedName name="Witnesses">#REF!</definedName>
    <definedName name="wkpprojfact">0</definedName>
    <definedName name="WolfHills" localSheetId="3">#REF!</definedName>
    <definedName name="WolfHills">#REF!</definedName>
    <definedName name="Workers_Comp_GTDs" localSheetId="3">#REF!</definedName>
    <definedName name="Workers_Comp_GTDs">#REF!</definedName>
    <definedName name="Worksheets_List_Header" localSheetId="11">#REF!</definedName>
    <definedName name="Worksheets_List_Header">#REF!</definedName>
    <definedName name="Worksheets_List_Start" localSheetId="11">#REF!</definedName>
    <definedName name="Worksheets_List_Start">#REF!</definedName>
    <definedName name="wrn.10a." localSheetId="11" hidden="1">{"10a P1",#N/A,FALSE,"SCH 10A";"10a P2",#N/A,FALSE,"SCH 10A";"10a P3",#N/A,FALSE,"SCH 10A";"10a P4",#N/A,FALSE,"SCH 10A";"10a P5",#N/A,FALSE,"SCH 10A";"10a P6",#N/A,FALSE,"SCH 10A";"10a P7",#N/A,FALSE,"SCH 10A";"10a P8",#N/A,FALSE,"SCH 10A";"10a P9",#N/A,FALSE,"SCH 10A";"10a P10",#N/A,FALSE,"SCH 10A";"10a Totals",#N/A,FALSE,"SCH 10A"}</definedName>
    <definedName name="wrn.10a." localSheetId="3" hidden="1">{"10a P1",#N/A,FALSE,"SCH 10A";"10a P2",#N/A,FALSE,"SCH 10A";"10a P3",#N/A,FALSE,"SCH 10A";"10a P4",#N/A,FALSE,"SCH 10A";"10a P5",#N/A,FALSE,"SCH 10A";"10a P6",#N/A,FALSE,"SCH 10A";"10a P7",#N/A,FALSE,"SCH 10A";"10a P8",#N/A,FALSE,"SCH 10A";"10a P9",#N/A,FALSE,"SCH 10A";"10a P10",#N/A,FALSE,"SCH 10A";"10a Totals",#N/A,FALSE,"SCH 10A"}</definedName>
    <definedName name="wrn.10a." hidden="1">{"10a P1",#N/A,FALSE,"SCH 10A";"10a P2",#N/A,FALSE,"SCH 10A";"10a P3",#N/A,FALSE,"SCH 10A";"10a P4",#N/A,FALSE,"SCH 10A";"10a P5",#N/A,FALSE,"SCH 10A";"10a P6",#N/A,FALSE,"SCH 10A";"10a P7",#N/A,FALSE,"SCH 10A";"10a P8",#N/A,FALSE,"SCH 10A";"10a P9",#N/A,FALSE,"SCH 10A";"10a P10",#N/A,FALSE,"SCH 10A";"10a Totals",#N/A,FALSE,"SCH 10A"}</definedName>
    <definedName name="wrn.2." localSheetId="11" hidden="1">{"Sch 2 P1",#N/A,FALSE,"SCH 2 BS";"Sch 2 P2",#N/A,FALSE,"SCH 2 BS";"Sch 2 P3",#N/A,FALSE,"SCH 2 BS"}</definedName>
    <definedName name="wrn.2." localSheetId="3" hidden="1">{"Sch 2 P1",#N/A,FALSE,"SCH 2 BS";"Sch 2 P2",#N/A,FALSE,"SCH 2 BS";"Sch 2 P3",#N/A,FALSE,"SCH 2 BS"}</definedName>
    <definedName name="wrn.2." hidden="1">{"Sch 2 P1",#N/A,FALSE,"SCH 2 BS";"Sch 2 P2",#N/A,FALSE,"SCH 2 BS";"Sch 2 P3",#N/A,FALSE,"SCH 2 BS"}</definedName>
    <definedName name="wrn.2A." localSheetId="11" hidden="1">{"2A Pg 1",#N/A,FALSE,"SCH 2A";"2A Pg 2",#N/A,FALSE,"SCH 2A"}</definedName>
    <definedName name="wrn.2A." localSheetId="3" hidden="1">{"2A Pg 1",#N/A,FALSE,"SCH 2A";"2A Pg 2",#N/A,FALSE,"SCH 2A"}</definedName>
    <definedName name="wrn.2A." hidden="1">{"2A Pg 1",#N/A,FALSE,"SCH 2A";"2A Pg 2",#N/A,FALSE,"SCH 2A"}</definedName>
    <definedName name="wrn.3._.Scenarios." localSheetId="11" hidden="1">{"full model","100% Stock",FALSE,"PROFORMA";"full model","50/50",FALSE,"PROFORMA";"full model","100% Cash",FALSE,"PROFORMA"}</definedName>
    <definedName name="wrn.3._.Scenarios." localSheetId="3" hidden="1">{"full model","100% Stock",FALSE,"PROFORMA";"full model","50/50",FALSE,"PROFORMA";"full model","100% Cash",FALSE,"PROFORMA"}</definedName>
    <definedName name="wrn.3._.Scenarios." hidden="1">{"full model","100% Stock",FALSE,"PROFORMA";"full model","50/50",FALSE,"PROFORMA";"full model","100% Cash",FALSE,"PROFORMA"}</definedName>
    <definedName name="wrn.4A._.Kansas._.Only." localSheetId="11" hidden="1">{"Sch 4A Kansas Only P1",#N/A,FALSE,"SCH 4 - FXD AST";"Sch 4A Kansas Only P2",#N/A,FALSE,"SCH 4 - FXD AST"}</definedName>
    <definedName name="wrn.4A._.Kansas._.Only." localSheetId="3" hidden="1">{"Sch 4A Kansas Only P1",#N/A,FALSE,"SCH 4 - FXD AST";"Sch 4A Kansas Only P2",#N/A,FALSE,"SCH 4 - FXD AST"}</definedName>
    <definedName name="wrn.4A._.Kansas._.Only." hidden="1">{"Sch 4A Kansas Only P1",#N/A,FALSE,"SCH 4 - FXD AST";"Sch 4A Kansas Only P2",#N/A,FALSE,"SCH 4 - FXD AST"}</definedName>
    <definedName name="wrn.8B." localSheetId="11" hidden="1">{"8B System",#N/A,FALSE,"SCH 8B";"8B Kansas Only",#N/A,FALSE,"SCH 8B";"8B Kansas Only Page 2",#N/A,FALSE,"SCH 8B"}</definedName>
    <definedName name="wrn.8B." localSheetId="3" hidden="1">{"8B System",#N/A,FALSE,"SCH 8B";"8B Kansas Only",#N/A,FALSE,"SCH 8B";"8B Kansas Only Page 2",#N/A,FALSE,"SCH 8B"}</definedName>
    <definedName name="wrn.8B." hidden="1">{"8B System",#N/A,FALSE,"SCH 8B";"8B Kansas Only",#N/A,FALSE,"SCH 8B";"8B Kansas Only Page 2",#N/A,FALSE,"SCH 8B"}</definedName>
    <definedName name="wrn.Actuals." localSheetId="11" hidden="1">{"GasDistAct",#N/A,FALSE,"Actual";"ElectDist to ElecTransAct",#N/A,FALSE,"Actual";"SGuard to CompEnergyAct",#N/A,FALSE,"Actual";"NonRegAct",#N/A,FALSE,"Actual";"ENA to TotalAct",#N/A,FALSE,"Actual";"GenCoAct",#N/A,FALSE,"Actual"}</definedName>
    <definedName name="wrn.Actuals." localSheetId="3" hidden="1">{"GasDistAct",#N/A,FALSE,"Actual";"ElectDist to ElecTransAct",#N/A,FALSE,"Actual";"SGuard to CompEnergyAct",#N/A,FALSE,"Actual";"NonRegAct",#N/A,FALSE,"Actual";"ENA to TotalAct",#N/A,FALSE,"Actual";"GenCoAct",#N/A,FALSE,"Actual"}</definedName>
    <definedName name="wrn.Actuals." hidden="1">{"GasDistAct",#N/A,FALSE,"Actual";"ElectDist to ElecTransAct",#N/A,FALSE,"Actual";"SGuard to CompEnergyAct",#N/A,FALSE,"Actual";"NonRegAct",#N/A,FALSE,"Actual";"ENA to TotalAct",#N/A,FALSE,"Actual";"GenCoAct",#N/A,FALSE,"Actual"}</definedName>
    <definedName name="wrn.All." localSheetId="11" hidden="1">{"SumVar",#N/A,FALSE,"Variance";"SumAct",#N/A,FALSE,"Actual";"SumBud",#N/A,FALSE,"Budget";"GasDistVar",#N/A,FALSE,"Variance";"GasDistAct",#N/A,FALSE,"Actual";"GasDistBud",#N/A,FALSE,"Budget";"ElecDist to ElecTransVar",#N/A,FALSE,"Variance";"ElectDist to ElecTransAct",#N/A,FALSE,"Actual";"ElecDist to ElecTransBud",#N/A,FALSE,"Budget";"SGuard to CompEnergyVar",#N/A,FALSE,"Variance";"SGuard to CompEnergyAct",#N/A,FALSE,"Actual";"SGuard to CompEnergyBud",#N/A,FALSE,"Budget";"NonRegVar",#N/A,FALSE,"Variance";"NonRegAct",#N/A,FALSE,"Actual";"NonRegBud",#N/A,FALSE,"Budget";"ENA to TotalVAR",#N/A,FALSE,"Variance";"ENA to TotalAct",#N/A,FALSE,"Actual";"ENA to TotalBud",#N/A,FALSE,"Budget";"GenCoVar",#N/A,FALSE,"Variance";"GenCoAct",#N/A,FALSE,"Actual";"GenCoBud",#N/A,FALSE,"Budget"}</definedName>
    <definedName name="wrn.All." localSheetId="3" hidden="1">{"SumVar",#N/A,FALSE,"Variance";"SumAct",#N/A,FALSE,"Actual";"SumBud",#N/A,FALSE,"Budget";"GasDistVar",#N/A,FALSE,"Variance";"GasDistAct",#N/A,FALSE,"Actual";"GasDistBud",#N/A,FALSE,"Budget";"ElecDist to ElecTransVar",#N/A,FALSE,"Variance";"ElectDist to ElecTransAct",#N/A,FALSE,"Actual";"ElecDist to ElecTransBud",#N/A,FALSE,"Budget";"SGuard to CompEnergyVar",#N/A,FALSE,"Variance";"SGuard to CompEnergyAct",#N/A,FALSE,"Actual";"SGuard to CompEnergyBud",#N/A,FALSE,"Budget";"NonRegVar",#N/A,FALSE,"Variance";"NonRegAct",#N/A,FALSE,"Actual";"NonRegBud",#N/A,FALSE,"Budget";"ENA to TotalVAR",#N/A,FALSE,"Variance";"ENA to TotalAct",#N/A,FALSE,"Actual";"ENA to TotalBud",#N/A,FALSE,"Budget";"GenCoVar",#N/A,FALSE,"Variance";"GenCoAct",#N/A,FALSE,"Actual";"GenCoBud",#N/A,FALSE,"Budget"}</definedName>
    <definedName name="wrn.All." hidden="1">{"SumVar",#N/A,FALSE,"Variance";"SumAct",#N/A,FALSE,"Actual";"SumBud",#N/A,FALSE,"Budget";"GasDistVar",#N/A,FALSE,"Variance";"GasDistAct",#N/A,FALSE,"Actual";"GasDistBud",#N/A,FALSE,"Budget";"ElecDist to ElecTransVar",#N/A,FALSE,"Variance";"ElectDist to ElecTransAct",#N/A,FALSE,"Actual";"ElecDist to ElecTransBud",#N/A,FALSE,"Budget";"SGuard to CompEnergyVar",#N/A,FALSE,"Variance";"SGuard to CompEnergyAct",#N/A,FALSE,"Actual";"SGuard to CompEnergyBud",#N/A,FALSE,"Budget";"NonRegVar",#N/A,FALSE,"Variance";"NonRegAct",#N/A,FALSE,"Actual";"NonRegBud",#N/A,FALSE,"Budget";"ENA to TotalVAR",#N/A,FALSE,"Variance";"ENA to TotalAct",#N/A,FALSE,"Actual";"ENA to TotalBud",#N/A,FALSE,"Budget";"GenCoVar",#N/A,FALSE,"Variance";"GenCoAct",#N/A,FALSE,"Actual";"GenCoBud",#N/A,FALSE,"Budget"}</definedName>
    <definedName name="wrn.All._.Reports._.Frm.." localSheetId="11" hidden="1">{#N/A,#N/A,TRUE,"MarginCalc";#N/A,#N/A,TRUE,"Proposal.kW Firm";#N/A,#N/A,TRUE,"PurCalc";#N/A,#N/A,TRUE,"PurCalc Other"}</definedName>
    <definedName name="wrn.All._.Reports._.Frm.." localSheetId="3" hidden="1">{#N/A,#N/A,TRUE,"MarginCalc";#N/A,#N/A,TRUE,"Proposal.kW Firm";#N/A,#N/A,TRUE,"PurCalc";#N/A,#N/A,TRUE,"PurCalc Other"}</definedName>
    <definedName name="wrn.All._.Reports._.Frm.." hidden="1">{#N/A,#N/A,TRUE,"MarginCalc";#N/A,#N/A,TRUE,"Proposal.kW Firm";#N/A,#N/A,TRUE,"PurCalc";#N/A,#N/A,TRUE,"PurCalc Other"}</definedName>
    <definedName name="wrn.All._.Reports._.Int.." localSheetId="11" hidden="1">{#N/A,#N/A,TRUE,"MarginCalc";#N/A,#N/A,TRUE,"Proposal.kW Intrupt";#N/A,#N/A,TRUE,"PurCalc";#N/A,#N/A,TRUE,"PurCalc Other"}</definedName>
    <definedName name="wrn.All._.Reports._.Int.." localSheetId="3" hidden="1">{#N/A,#N/A,TRUE,"MarginCalc";#N/A,#N/A,TRUE,"Proposal.kW Intrupt";#N/A,#N/A,TRUE,"PurCalc";#N/A,#N/A,TRUE,"PurCalc Other"}</definedName>
    <definedName name="wrn.All._.Reports._.Int.." hidden="1">{#N/A,#N/A,TRUE,"MarginCalc";#N/A,#N/A,TRUE,"Proposal.kW Intrupt";#N/A,#N/A,TRUE,"PurCalc";#N/A,#N/A,TRUE,"PurCalc Other"}</definedName>
    <definedName name="wrn.All._.Stock_10_12_14." localSheetId="11" hidden="1">{"Has Gets","$10, All Stock, Purchase",FALSE,"Has Gets";"Has Gets","$10, All Stock, Pooling",FALSE,"Has Gets";"Has Gets","$12, All Stock, Purchase",FALSE,"Has Gets";"Has Gets","$12, All Stock, Pooling",FALSE,"Has Gets";"Has Gets","$14, All Stock, Purchase",FALSE,"Has Gets";"Has Gets","$14, All Stock, Pooling",FALSE,"Has Gets"}</definedName>
    <definedName name="wrn.All._.Stock_10_12_14." localSheetId="3" hidden="1">{"Has Gets","$10, All Stock, Purchase",FALSE,"Has Gets";"Has Gets","$10, All Stock, Pooling",FALSE,"Has Gets";"Has Gets","$12, All Stock, Purchase",FALSE,"Has Gets";"Has Gets","$12, All Stock, Pooling",FALSE,"Has Gets";"Has Gets","$14, All Stock, Purchase",FALSE,"Has Gets";"Has Gets","$14, All Stock, Pooling",FALSE,"Has Gets"}</definedName>
    <definedName name="wrn.All._.Stock_10_12_14." hidden="1">{"Has Gets","$10, All Stock, Purchase",FALSE,"Has Gets";"Has Gets","$10, All Stock, Pooling",FALSE,"Has Gets";"Has Gets","$12, All Stock, Purchase",FALSE,"Has Gets";"Has Gets","$12, All Stock, Pooling",FALSE,"Has Gets";"Has Gets","$14, All Stock, Purchase",FALSE,"Has Gets";"Has Gets","$14, All Stock, Pooling",FALSE,"Has Gets"}</definedName>
    <definedName name="wrn.Anncust." localSheetId="11" hidden="1">{"Anncust",#N/A,FALSE,"Voucher"}</definedName>
    <definedName name="wrn.Anncust." localSheetId="3" hidden="1">{"Anncust",#N/A,FALSE,"Voucher"}</definedName>
    <definedName name="wrn.Anncust." hidden="1">{"Anncust",#N/A,FALSE,"Voucher"}</definedName>
    <definedName name="wrn.Annual." localSheetId="11" hidden="1">{"Siebert",#N/A,FALSE,"A";"Palmer Lake",#N/A,FALSE,"A";"Monument",#N/A,FALSE,"A"}</definedName>
    <definedName name="wrn.Annual." localSheetId="3" hidden="1">{"Siebert",#N/A,FALSE,"A";"Palmer Lake",#N/A,FALSE,"A";"Monument",#N/A,FALSE,"A"}</definedName>
    <definedName name="wrn.Annual." hidden="1">{"Siebert",#N/A,FALSE,"A";"Palmer Lake",#N/A,FALSE,"A";"Monument",#N/A,FALSE,"A"}</definedName>
    <definedName name="wrn.ARREC." localSheetId="6" hidden="1">{#N/A,#N/A,FALSE,"ARREC"}</definedName>
    <definedName name="wrn.ARREC." localSheetId="11" hidden="1">{#N/A,#N/A,FALSE,"ARREC"}</definedName>
    <definedName name="wrn.ARREC." localSheetId="3" hidden="1">{#N/A,#N/A,FALSE,"ARREC"}</definedName>
    <definedName name="wrn.ARREC." hidden="1">{#N/A,#N/A,FALSE,"ARREC"}</definedName>
    <definedName name="wrn.Avg.._.Cost._.Calc.._.Total." localSheetId="11" hidden="1">{#N/A,#N/A,TRUE,"PurCalc";#N/A,#N/A,TRUE,"PurCalc Other"}</definedName>
    <definedName name="wrn.Avg.._.Cost._.Calc.._.Total." localSheetId="3" hidden="1">{#N/A,#N/A,TRUE,"PurCalc";#N/A,#N/A,TRUE,"PurCalc Other"}</definedName>
    <definedName name="wrn.Avg.._.Cost._.Calc.._.Total." hidden="1">{#N/A,#N/A,TRUE,"PurCalc";#N/A,#N/A,TRUE,"PurCalc Other"}</definedName>
    <definedName name="wrn.Avg.._.Cost._.Calc.._.UCU." localSheetId="11" hidden="1">{#N/A,#N/A,FALSE,"PurCalc"}</definedName>
    <definedName name="wrn.Avg.._.Cost._.Calc.._.UCU." localSheetId="3" hidden="1">{#N/A,#N/A,FALSE,"PurCalc"}</definedName>
    <definedName name="wrn.Avg.._.Cost._.Calc.._.UCU." hidden="1">{#N/A,#N/A,FALSE,"PurCalc"}</definedName>
    <definedName name="wrn.Budget." localSheetId="11" hidden="1">{"GasDistBud",#N/A,FALSE,"Budget";"ElecDist to ElecTransBud",#N/A,FALSE,"Budget";"SGuard to CompEnergyBud",#N/A,FALSE,"Budget";"NonRegBud",#N/A,FALSE,"Budget";"ENA to TotalBud",#N/A,FALSE,"Budget";"GenCoBud",#N/A,FALSE,"Budget"}</definedName>
    <definedName name="wrn.Budget." localSheetId="3" hidden="1">{"GasDistBud",#N/A,FALSE,"Budget";"ElecDist to ElecTransBud",#N/A,FALSE,"Budget";"SGuard to CompEnergyBud",#N/A,FALSE,"Budget";"NonRegBud",#N/A,FALSE,"Budget";"ENA to TotalBud",#N/A,FALSE,"Budget";"GenCoBud",#N/A,FALSE,"Budget"}</definedName>
    <definedName name="wrn.Budget." hidden="1">{"GasDistBud",#N/A,FALSE,"Budget";"ElecDist to ElecTransBud",#N/A,FALSE,"Budget";"SGuard to CompEnergyBud",#N/A,FALSE,"Budget";"NonRegBud",#N/A,FALSE,"Budget";"ENA to TotalBud",#N/A,FALSE,"Budget";"GenCoBud",#N/A,FALSE,"Budget"}</definedName>
    <definedName name="wrn.Collected." localSheetId="11" hidden="1">{#N/A,#N/A,FALSE,"Input"}</definedName>
    <definedName name="wrn.Collected." localSheetId="3" hidden="1">{#N/A,#N/A,FALSE,"Input"}</definedName>
    <definedName name="wrn.Collected." hidden="1">{#N/A,#N/A,FALSE,"Input"}</definedName>
    <definedName name="wrn.Cost." localSheetId="11" hidden="1">{"Cheyenne Cost",#N/A,FALSE,"Cheyenne County Valuation ";"Douglas Cost",#N/A,FALSE,"Douglas County Valuation Revis ";"Elbert Cost",#N/A,FALSE,"Elbert County Valuation  ";"El Paso Cost",#N/A,FALSE,"El Paso County Valuation ";"Kit Carson Pg 10",#N/A,FALSE,"Kit Carson County Valuation ";"Lincoln Cost",#N/A,FALSE,"Lincoln County Valuation  ";"Teller Cost",#N/A,FALSE,"Teller County Valuation";"Washington Cost",#N/A,FALSE,"Washington County Valuation ";"Yuma Cost",#N/A,FALSE,"Yuma County Valuation "}</definedName>
    <definedName name="wrn.Cost." localSheetId="3" hidden="1">{"Cheyenne Cost",#N/A,FALSE,"Cheyenne County Valuation ";"Douglas Cost",#N/A,FALSE,"Douglas County Valuation Revis ";"Elbert Cost",#N/A,FALSE,"Elbert County Valuation  ";"El Paso Cost",#N/A,FALSE,"El Paso County Valuation ";"Kit Carson Pg 10",#N/A,FALSE,"Kit Carson County Valuation ";"Lincoln Cost",#N/A,FALSE,"Lincoln County Valuation  ";"Teller Cost",#N/A,FALSE,"Teller County Valuation";"Washington Cost",#N/A,FALSE,"Washington County Valuation ";"Yuma Cost",#N/A,FALSE,"Yuma County Valuation "}</definedName>
    <definedName name="wrn.Cost." hidden="1">{"Cheyenne Cost",#N/A,FALSE,"Cheyenne County Valuation ";"Douglas Cost",#N/A,FALSE,"Douglas County Valuation Revis ";"Elbert Cost",#N/A,FALSE,"Elbert County Valuation  ";"El Paso Cost",#N/A,FALSE,"El Paso County Valuation ";"Kit Carson Pg 10",#N/A,FALSE,"Kit Carson County Valuation ";"Lincoln Cost",#N/A,FALSE,"Lincoln County Valuation  ";"Teller Cost",#N/A,FALSE,"Teller County Valuation";"Washington Cost",#N/A,FALSE,"Washington County Valuation ";"Yuma Cost",#N/A,FALSE,"Yuma County Valuation "}</definedName>
    <definedName name="wrn.COST._.ALLOC._.STUDY._.1997._.CLFP." localSheetId="11"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wrn.COST._.ALLOC._.STUDY._.1997._.CLFP." localSheetId="3"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wrn.COST._.ALLOC._.STUDY._.1997._.CLFP."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wrn.CP._.Demand." localSheetId="6" hidden="1">{"Retail CP pg1",#N/A,FALSE,"FACTOR3";"Retail CP pg2",#N/A,FALSE,"FACTOR3";"Retail CP pg3",#N/A,FALSE,"FACTOR3"}</definedName>
    <definedName name="wrn.CP._.Demand." localSheetId="11" hidden="1">{"Retail CP pg1",#N/A,FALSE,"FACTOR3";"Retail CP pg2",#N/A,FALSE,"FACTOR3";"Retail CP pg3",#N/A,FALSE,"FACTOR3"}</definedName>
    <definedName name="wrn.CP._.Demand." localSheetId="3" hidden="1">{"Retail CP pg1",#N/A,FALSE,"FACTOR3";"Retail CP pg2",#N/A,FALSE,"FACTOR3";"Retail CP pg3",#N/A,FALSE,"FACTOR3"}</definedName>
    <definedName name="wrn.CP._.Demand." hidden="1">{"Retail CP pg1",#N/A,FALSE,"FACTOR3";"Retail CP pg2",#N/A,FALSE,"FACTOR3";"Retail CP pg3",#N/A,FALSE,"FACTOR3"}</definedName>
    <definedName name="wrn.CP._.Demand2." localSheetId="6" hidden="1">{"Retail CP pg1",#N/A,FALSE,"FACTOR3";"Retail CP pg2",#N/A,FALSE,"FACTOR3";"Retail CP pg3",#N/A,FALSE,"FACTOR3"}</definedName>
    <definedName name="wrn.CP._.Demand2." localSheetId="11" hidden="1">{"Retail CP pg1",#N/A,FALSE,"FACTOR3";"Retail CP pg2",#N/A,FALSE,"FACTOR3";"Retail CP pg3",#N/A,FALSE,"FACTOR3"}</definedName>
    <definedName name="wrn.CP._.Demand2." localSheetId="3" hidden="1">{"Retail CP pg1",#N/A,FALSE,"FACTOR3";"Retail CP pg2",#N/A,FALSE,"FACTOR3";"Retail CP pg3",#N/A,FALSE,"FACTOR3"}</definedName>
    <definedName name="wrn.CP._.Demand2." hidden="1">{"Retail CP pg1",#N/A,FALSE,"FACTOR3";"Retail CP pg2",#N/A,FALSE,"FACTOR3";"Retail CP pg3",#N/A,FALSE,"FACTOR3"}</definedName>
    <definedName name="wrn.Dashboard._.Report." localSheetId="11" hidden="1">{#N/A,#N/A,FALSE,"Cover";#N/A,#N/A,FALSE,"Consolidated IS ";#N/A,#N/A,FALSE,"Qtr LE";#N/A,#N/A,FALSE,"Qtr IS";#N/A,#N/A,FALSE,"Consolidated  BS";#N/A,#N/A,FALSE,"Merchant IS ";#N/A,#N/A,FALSE,"Merchant Bridge";#N/A,#N/A,FALSE,"Networks IS";#N/A,#N/A,FALSE,"Networks Bridge";#N/A,#N/A,FALSE,"Corporate IS";#N/A,#N/A,FALSE,"Corporate Bridge";#N/A,#N/A,FALSE,"Inv Relations ";#N/A,#N/A,FALSE,"Corporate Finance"}</definedName>
    <definedName name="wrn.Dashboard._.Report." localSheetId="3" hidden="1">{#N/A,#N/A,FALSE,"Cover";#N/A,#N/A,FALSE,"Consolidated IS ";#N/A,#N/A,FALSE,"Qtr LE";#N/A,#N/A,FALSE,"Qtr IS";#N/A,#N/A,FALSE,"Consolidated  BS";#N/A,#N/A,FALSE,"Merchant IS ";#N/A,#N/A,FALSE,"Merchant Bridge";#N/A,#N/A,FALSE,"Networks IS";#N/A,#N/A,FALSE,"Networks Bridge";#N/A,#N/A,FALSE,"Corporate IS";#N/A,#N/A,FALSE,"Corporate Bridge";#N/A,#N/A,FALSE,"Inv Relations ";#N/A,#N/A,FALSE,"Corporate Finance"}</definedName>
    <definedName name="wrn.Dashboard._.Report." hidden="1">{#N/A,#N/A,FALSE,"Cover";#N/A,#N/A,FALSE,"Consolidated IS ";#N/A,#N/A,FALSE,"Qtr LE";#N/A,#N/A,FALSE,"Qtr IS";#N/A,#N/A,FALSE,"Consolidated  BS";#N/A,#N/A,FALSE,"Merchant IS ";#N/A,#N/A,FALSE,"Merchant Bridge";#N/A,#N/A,FALSE,"Networks IS";#N/A,#N/A,FALSE,"Networks Bridge";#N/A,#N/A,FALSE,"Corporate IS";#N/A,#N/A,FALSE,"Corporate Bridge";#N/A,#N/A,FALSE,"Inv Relations ";#N/A,#N/A,FALSE,"Corporate Finance"}</definedName>
    <definedName name="wrn.DATA._.INPUTS." localSheetId="11" hidden="1">{#N/A,#N/A,TRUE,"DATA INPUTS"}</definedName>
    <definedName name="wrn.DATA._.INPUTS." localSheetId="3" hidden="1">{#N/A,#N/A,TRUE,"DATA INPUTS"}</definedName>
    <definedName name="wrn.DATA._.INPUTS." hidden="1">{#N/A,#N/A,TRUE,"DATA INPUTS"}</definedName>
    <definedName name="wrn.DDC._.Compare." localSheetId="11" hidden="1">{"DDC Comparisons",#N/A,FALSE,"99 Summer Weather Hedge"}</definedName>
    <definedName name="wrn.DDC._.Compare." localSheetId="3" hidden="1">{"DDC Comparisons",#N/A,FALSE,"99 Summer Weather Hedge"}</definedName>
    <definedName name="wrn.DDC._.Compare." hidden="1">{"DDC Comparisons",#N/A,FALSE,"99 Summer Weather Hedge"}</definedName>
    <definedName name="wrn.detalles._.total." localSheetId="11" hidden="1">{"total","abonados garantia",FALSE,"detalle19982007"}</definedName>
    <definedName name="wrn.detalles._.total." localSheetId="3" hidden="1">{"total","abonados garantia",FALSE,"detalle19982007"}</definedName>
    <definedName name="wrn.detalles._.total." hidden="1">{"total","abonados garantia",FALSE,"detalle19982007"}</definedName>
    <definedName name="wrn.Distribution._.Schedules._.External." localSheetId="11" hidden="1">{"Chey Distr",#N/A,FALSE,"CHEY";"Crow Distr",#N/A,FALSE,"CROW";"Cust Distr",#N/A,FALSE,"CUST";"Doug Distr",#N/A,FALSE,"DOUG";"El P Distr",#N/A,FALSE,"EL P";"Elbe Distr",#N/A,FALSE,"ELBE";"Frem Distr",#N/A,FALSE,"FREM";"Kit C Distr",#N/A,FALSE,"KIT C";"Linc Distr",#N/A,FALSE,"LINC";"Oter Distr",#N/A,FALSE,"OTER";"Pueb Distr",#N/A,FALSE,"PUEB";"Tell Distr",#N/A,FALSE,"TELL";"Wash Distr",#N/A,FALSE,"WASH";"Yuma Distr",#N/A,FALSE,"YUMA"}</definedName>
    <definedName name="wrn.Distribution._.Schedules._.External." localSheetId="3" hidden="1">{"Chey Distr",#N/A,FALSE,"CHEY";"Crow Distr",#N/A,FALSE,"CROW";"Cust Distr",#N/A,FALSE,"CUST";"Doug Distr",#N/A,FALSE,"DOUG";"El P Distr",#N/A,FALSE,"EL P";"Elbe Distr",#N/A,FALSE,"ELBE";"Frem Distr",#N/A,FALSE,"FREM";"Kit C Distr",#N/A,FALSE,"KIT C";"Linc Distr",#N/A,FALSE,"LINC";"Oter Distr",#N/A,FALSE,"OTER";"Pueb Distr",#N/A,FALSE,"PUEB";"Tell Distr",#N/A,FALSE,"TELL";"Wash Distr",#N/A,FALSE,"WASH";"Yuma Distr",#N/A,FALSE,"YUMA"}</definedName>
    <definedName name="wrn.Distribution._.Schedules._.External." hidden="1">{"Chey Distr",#N/A,FALSE,"CHEY";"Crow Distr",#N/A,FALSE,"CROW";"Cust Distr",#N/A,FALSE,"CUST";"Doug Distr",#N/A,FALSE,"DOUG";"El P Distr",#N/A,FALSE,"EL P";"Elbe Distr",#N/A,FALSE,"ELBE";"Frem Distr",#N/A,FALSE,"FREM";"Kit C Distr",#N/A,FALSE,"KIT C";"Linc Distr",#N/A,FALSE,"LINC";"Oter Distr",#N/A,FALSE,"OTER";"Pueb Distr",#N/A,FALSE,"PUEB";"Tell Distr",#N/A,FALSE,"TELL";"Wash Distr",#N/A,FALSE,"WASH";"Yuma Distr",#N/A,FALSE,"YUMA"}</definedName>
    <definedName name="wrn.Distribution._.Schedules._.Internal." localSheetId="11" hidden="1">{"CHEY INTERNAL",#N/A,FALSE,"CHEY";"CROW INTERNAL",#N/A,FALSE,"CROW";"CUST INTERNAL",#N/A,FALSE,"CUST";"DOUG INTERNAL",#N/A,FALSE,"DOUG";"EL P INTERNAL",#N/A,FALSE,"EL P";"ELBE INTERNAL",#N/A,FALSE,"ELBE";"FREM INTERNAL",#N/A,FALSE,"FREM";"KIT C INTERNAL",#N/A,FALSE,"KIT C";"LINC INTERNAL",#N/A,FALSE,"LINC";"OTER INTERNAL",#N/A,FALSE,"OTER";"PUEB INTERNAL",#N/A,FALSE,"PUEB";"TELL INTERNAL",#N/A,FALSE,"TELL";"WASH INTERNAL",#N/A,FALSE,"WASH";"YUMA INTERNAL",#N/A,FALSE,"YUMA"}</definedName>
    <definedName name="wrn.Distribution._.Schedules._.Internal." localSheetId="3" hidden="1">{"CHEY INTERNAL",#N/A,FALSE,"CHEY";"CROW INTERNAL",#N/A,FALSE,"CROW";"CUST INTERNAL",#N/A,FALSE,"CUST";"DOUG INTERNAL",#N/A,FALSE,"DOUG";"EL P INTERNAL",#N/A,FALSE,"EL P";"ELBE INTERNAL",#N/A,FALSE,"ELBE";"FREM INTERNAL",#N/A,FALSE,"FREM";"KIT C INTERNAL",#N/A,FALSE,"KIT C";"LINC INTERNAL",#N/A,FALSE,"LINC";"OTER INTERNAL",#N/A,FALSE,"OTER";"PUEB INTERNAL",#N/A,FALSE,"PUEB";"TELL INTERNAL",#N/A,FALSE,"TELL";"WASH INTERNAL",#N/A,FALSE,"WASH";"YUMA INTERNAL",#N/A,FALSE,"YUMA"}</definedName>
    <definedName name="wrn.Distribution._.Schedules._.Internal." hidden="1">{"CHEY INTERNAL",#N/A,FALSE,"CHEY";"CROW INTERNAL",#N/A,FALSE,"CROW";"CUST INTERNAL",#N/A,FALSE,"CUST";"DOUG INTERNAL",#N/A,FALSE,"DOUG";"EL P INTERNAL",#N/A,FALSE,"EL P";"ELBE INTERNAL",#N/A,FALSE,"ELBE";"FREM INTERNAL",#N/A,FALSE,"FREM";"KIT C INTERNAL",#N/A,FALSE,"KIT C";"LINC INTERNAL",#N/A,FALSE,"LINC";"OTER INTERNAL",#N/A,FALSE,"OTER";"PUEB INTERNAL",#N/A,FALSE,"PUEB";"TELL INTERNAL",#N/A,FALSE,"TELL";"WASH INTERNAL",#N/A,FALSE,"WASH";"YUMA INTERNAL",#N/A,FALSE,"YUMA"}</definedName>
    <definedName name="wrn.EMPPAY." localSheetId="6" hidden="1">{#N/A,#N/A,FALSE,"EMPPAY"}</definedName>
    <definedName name="wrn.EMPPAY." localSheetId="11" hidden="1">{#N/A,#N/A,FALSE,"EMPPAY"}</definedName>
    <definedName name="wrn.EMPPAY." localSheetId="3" hidden="1">{#N/A,#N/A,FALSE,"EMPPAY"}</definedName>
    <definedName name="wrn.EMPPAY." hidden="1">{#N/A,#N/A,FALSE,"EMPPAY"}</definedName>
    <definedName name="wrn.Firm._.Proposal." localSheetId="11" hidden="1">{#N/A,#N/A,FALSE,"Proposal.kW Firm"}</definedName>
    <definedName name="wrn.Firm._.Proposal." localSheetId="3" hidden="1">{#N/A,#N/A,FALSE,"Proposal.kW Firm"}</definedName>
    <definedName name="wrn.Firm._.Proposal." hidden="1">{#N/A,#N/A,FALSE,"Proposal.kW Firm"}</definedName>
    <definedName name="wrn.Group." localSheetId="11"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Group." localSheetId="3"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Group."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group1" localSheetId="11"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group1" localSheetId="3"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group1"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Hedge._.Data._.Sheet." localSheetId="11" hidden="1">{"Hedge Data Sheet",#N/A,FALSE,"99 Summer Weather Hedge"}</definedName>
    <definedName name="wrn.Hedge._.Data._.Sheet." localSheetId="3" hidden="1">{"Hedge Data Sheet",#N/A,FALSE,"99 Summer Weather Hedge"}</definedName>
    <definedName name="wrn.Hedge._.Data._.Sheet." hidden="1">{"Hedge Data Sheet",#N/A,FALSE,"99 Summer Weather Hedge"}</definedName>
    <definedName name="wrn.Hedge._.Graphs." localSheetId="11" hidden="1">{"Hedge Graphs",#N/A,FALSE,"99 Summer Weather Hedge"}</definedName>
    <definedName name="wrn.Hedge._.Graphs." localSheetId="3" hidden="1">{"Hedge Graphs",#N/A,FALSE,"99 Summer Weather Hedge"}</definedName>
    <definedName name="wrn.Hedge._.Graphs." hidden="1">{"Hedge Graphs",#N/A,FALSE,"99 Summer Weather Hedge"}</definedName>
    <definedName name="wrn.IA301." localSheetId="11" hidden="1">{#N/A,#N/A,FALSE,"301-301.1";#N/A,#N/A,FALSE,"301.2-301.3";#N/A,#N/A,FALSE,"301.4-301.5";#N/A,#N/A,FALSE,"301.6-301.7";#N/A,#N/A,FALSE,"301.8-301.9";#N/A,#N/A,FALSE,"301-A"}</definedName>
    <definedName name="wrn.IA301." localSheetId="3" hidden="1">{#N/A,#N/A,FALSE,"301-301.1";#N/A,#N/A,FALSE,"301.2-301.3";#N/A,#N/A,FALSE,"301.4-301.5";#N/A,#N/A,FALSE,"301.6-301.7";#N/A,#N/A,FALSE,"301.8-301.9";#N/A,#N/A,FALSE,"301-A"}</definedName>
    <definedName name="wrn.IA301." hidden="1">{#N/A,#N/A,FALSE,"301-301.1";#N/A,#N/A,FALSE,"301.2-301.3";#N/A,#N/A,FALSE,"301.4-301.5";#N/A,#N/A,FALSE,"301.6-301.7";#N/A,#N/A,FALSE,"301.8-301.9";#N/A,#N/A,FALSE,"301-A"}</definedName>
    <definedName name="wrn.Ilijan._.Print."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s." localSheetId="11" hidden="1">{"Inputs 1","Base",FALSE,"INPUTS";"Inputs 2","Base",FALSE,"INPUTS";"Inputs 3","Base",FALSE,"INPUTS";"Inputs 4","Base",FALSE,"INPUTS";"Inputs 5","Base",FALSE,"INPUTS"}</definedName>
    <definedName name="wrn.Inputs." localSheetId="3" hidden="1">{"Inputs 1","Base",FALSE,"INPUTS";"Inputs 2","Base",FALSE,"INPUTS";"Inputs 3","Base",FALSE,"INPUTS";"Inputs 4","Base",FALSE,"INPUTS";"Inputs 5","Base",FALSE,"INPUTS"}</definedName>
    <definedName name="wrn.Inputs." hidden="1">{"Inputs 1","Base",FALSE,"INPUTS";"Inputs 2","Base",FALSE,"INPUTS";"Inputs 3","Base",FALSE,"INPUTS";"Inputs 4","Base",FALSE,"INPUTS";"Inputs 5","Base",FALSE,"INPUTS"}</definedName>
    <definedName name="wrn.Interruptible._.Proposal." localSheetId="11" hidden="1">{#N/A,#N/A,FALSE,"Proposal.kW Intrupt"}</definedName>
    <definedName name="wrn.Interruptible._.Proposal." localSheetId="3" hidden="1">{#N/A,#N/A,FALSE,"Proposal.kW Intrupt"}</definedName>
    <definedName name="wrn.Interruptible._.Proposal." hidden="1">{#N/A,#N/A,FALSE,"Proposal.kW Intrupt"}</definedName>
    <definedName name="wrn.IPO._.Valuation." localSheetId="6" hidden="1">{"assumptions",#N/A,FALSE,"Scenario 1";"valuation",#N/A,FALSE,"Scenario 1"}</definedName>
    <definedName name="wrn.IPO._.Valuation." localSheetId="11" hidden="1">{"assumptions",#N/A,FALSE,"Scenario 1";"valuation",#N/A,FALSE,"Scenario 1"}</definedName>
    <definedName name="wrn.IPO._.Valuation." localSheetId="3" hidden="1">{"assumptions",#N/A,FALSE,"Scenario 1";"valuation",#N/A,FALSE,"Scenario 1"}</definedName>
    <definedName name="wrn.IPO._.Valuation." hidden="1">{"assumptions",#N/A,FALSE,"Scenario 1";"valuation",#N/A,FALSE,"Scenario 1"}</definedName>
    <definedName name="wrn.Kansas._.Tracker." localSheetId="11" hidden="1">{#N/A,#N/A,FALSE,"Purchases";"Misc1",#N/A,FALSE,"Miscellaneous";"Misc2",#N/A,FALSE,"Miscellaneous";"Misc6",#N/A,FALSE,"Miscellaneous";#N/A,#N/A,FALSE,"Demand";#N/A,#N/A,FALSE,"State PGA";#N/A,#N/A,FALSE,"PEPL Imbalance ";"Misc3",#N/A,FALSE,"Miscellaneous";#N/A,#N/A,FALSE,"Journal";#N/A,#N/A,FALSE,"COVER"}</definedName>
    <definedName name="wrn.Kansas._.Tracker." localSheetId="3" hidden="1">{#N/A,#N/A,FALSE,"Purchases";"Misc1",#N/A,FALSE,"Miscellaneous";"Misc2",#N/A,FALSE,"Miscellaneous";"Misc6",#N/A,FALSE,"Miscellaneous";#N/A,#N/A,FALSE,"Demand";#N/A,#N/A,FALSE,"State PGA";#N/A,#N/A,FALSE,"PEPL Imbalance ";"Misc3",#N/A,FALSE,"Miscellaneous";#N/A,#N/A,FALSE,"Journal";#N/A,#N/A,FALSE,"COVER"}</definedName>
    <definedName name="wrn.Kansas._.Tracker." hidden="1">{#N/A,#N/A,FALSE,"Purchases";"Misc1",#N/A,FALSE,"Miscellaneous";"Misc2",#N/A,FALSE,"Miscellaneous";"Misc6",#N/A,FALSE,"Miscellaneous";#N/A,#N/A,FALSE,"Demand";#N/A,#N/A,FALSE,"State PGA";#N/A,#N/A,FALSE,"PEPL Imbalance ";"Misc3",#N/A,FALSE,"Miscellaneous";#N/A,#N/A,FALSE,"Journal";#N/A,#N/A,FALSE,"COVER"}</definedName>
    <definedName name="wrn.LBO._.Summary." localSheetId="6" hidden="1">{"LBO Summary",#N/A,FALSE,"Summary"}</definedName>
    <definedName name="wrn.LBO._.Summary." localSheetId="11" hidden="1">{"LBO Summary",#N/A,FALSE,"Summary"}</definedName>
    <definedName name="wrn.LBO._.Summary." localSheetId="3" hidden="1">{"LBO Summary",#N/A,FALSE,"Summary"}</definedName>
    <definedName name="wrn.LBO._.Summary." hidden="1">{"LBO Summary",#N/A,FALSE,"Summary"}</definedName>
    <definedName name="wrn.Margin._.Calc." localSheetId="11" hidden="1">{#N/A,#N/A,FALSE,"MarginCalc"}</definedName>
    <definedName name="wrn.Margin._.Calc." localSheetId="3" hidden="1">{#N/A,#N/A,FALSE,"MarginCalc"}</definedName>
    <definedName name="wrn.Margin._.Calc." hidden="1">{#N/A,#N/A,FALSE,"MarginCalc"}</definedName>
    <definedName name="wrn.MiniSum." localSheetId="11" hidden="1">{#N/A,#N/A,TRUE,"Facility-Input";#N/A,#N/A,TRUE,"Graphs";#N/A,#N/A,TRUE,"TOTAL"}</definedName>
    <definedName name="wrn.MiniSum." localSheetId="3" hidden="1">{#N/A,#N/A,TRUE,"Facility-Input";#N/A,#N/A,TRUE,"Graphs";#N/A,#N/A,TRUE,"TOTAL"}</definedName>
    <definedName name="wrn.MiniSum." hidden="1">{#N/A,#N/A,TRUE,"Facility-Input";#N/A,#N/A,TRUE,"Graphs";#N/A,#N/A,TRUE,"TOTAL"}</definedName>
    <definedName name="wrn.Monthly." localSheetId="11" hidden="1">{"Fountain",#N/A,FALSE,"A";"Genoa",#N/A,FALSE,"A";"Hugo",#N/A,FALSE,"A"}</definedName>
    <definedName name="wrn.Monthly." localSheetId="3" hidden="1">{"Fountain",#N/A,FALSE,"A";"Genoa",#N/A,FALSE,"A";"Hugo",#N/A,FALSE,"A"}</definedName>
    <definedName name="wrn.Monthly." hidden="1">{"Fountain",#N/A,FALSE,"A";"Genoa",#N/A,FALSE,"A";"Hugo",#N/A,FALSE,"A"}</definedName>
    <definedName name="wrn.ngpl." localSheetId="11" hidden="1">{#N/A,#N/A,FALSE,"lenox estimate";#N/A,#N/A,FALSE,"NGPL Pricing 99";#N/A,#N/A,FALSE,"JOURNAL 208"}</definedName>
    <definedName name="wrn.ngpl." localSheetId="3" hidden="1">{#N/A,#N/A,FALSE,"lenox estimate";#N/A,#N/A,FALSE,"NGPL Pricing 99";#N/A,#N/A,FALSE,"JOURNAL 208"}</definedName>
    <definedName name="wrn.ngpl." hidden="1">{#N/A,#N/A,FALSE,"lenox estimate";#N/A,#N/A,FALSE,"NGPL Pricing 99";#N/A,#N/A,FALSE,"JOURNAL 208"}</definedName>
    <definedName name="wrn.nngalloc." localSheetId="11" hidden="1">{"ALLOCATION",#N/A,FALSE,"nngcostassign";"INPUT",#N/A,FALSE,"nngcostassign";"ESTIMATE (nngcostassign)",#N/A,FALSE,"nngcostassign";"UEINVOICE (nngcostassign)",#N/A,FALSE,"nngcostassign";#N/A,#N/A,FALSE,"Large volume Pool";#N/A,#N/A,FALSE,"JOURNAL203JN";#N/A,#N/A,FALSE,"capacity";#N/A,#N/A,FALSE,"transport";#N/A,#N/A,FALSE,"barballoc";"Supplier",#N/A,FALSE,"supplier pool NNG"}</definedName>
    <definedName name="wrn.nngalloc." localSheetId="3" hidden="1">{"ALLOCATION",#N/A,FALSE,"nngcostassign";"INPUT",#N/A,FALSE,"nngcostassign";"ESTIMATE (nngcostassign)",#N/A,FALSE,"nngcostassign";"UEINVOICE (nngcostassign)",#N/A,FALSE,"nngcostassign";#N/A,#N/A,FALSE,"Large volume Pool";#N/A,#N/A,FALSE,"JOURNAL203JN";#N/A,#N/A,FALSE,"capacity";#N/A,#N/A,FALSE,"transport";#N/A,#N/A,FALSE,"barballoc";"Supplier",#N/A,FALSE,"supplier pool NNG"}</definedName>
    <definedName name="wrn.nngalloc." hidden="1">{"ALLOCATION",#N/A,FALSE,"nngcostassign";"INPUT",#N/A,FALSE,"nngcostassign";"ESTIMATE (nngcostassign)",#N/A,FALSE,"nngcostassign";"UEINVOICE (nngcostassign)",#N/A,FALSE,"nngcostassign";#N/A,#N/A,FALSE,"Large volume Pool";#N/A,#N/A,FALSE,"JOURNAL203JN";#N/A,#N/A,FALSE,"capacity";#N/A,#N/A,FALSE,"transport";#N/A,#N/A,FALSE,"barballoc";"Supplier",#N/A,FALSE,"supplier pool NNG"}</definedName>
    <definedName name="wrn.Other._.Schedules." localSheetId="11"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wrn.Other._.Schedules." localSheetId="3"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wrn.Other._.Schedules."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wrn.OUTPUT." localSheetId="11" hidden="1">{"DCF","UPSIDE CASE",FALSE,"Sheet1";"DCF","BASE CASE",FALSE,"Sheet1";"DCF","DOWNSIDE CASE",FALSE,"Sheet1"}</definedName>
    <definedName name="wrn.OUTPUT." localSheetId="3" hidden="1">{"DCF","UPSIDE CASE",FALSE,"Sheet1";"DCF","BASE CASE",FALSE,"Sheet1";"DCF","DOWNSIDE CASE",FALSE,"Sheet1"}</definedName>
    <definedName name="wrn.OUTPUT." hidden="1">{"DCF","UPSIDE CASE",FALSE,"Sheet1";"DCF","BASE CASE",FALSE,"Sheet1";"DCF","DOWNSIDE CASE",FALSE,"Sheet1"}</definedName>
    <definedName name="wrn.Page._.10s." localSheetId="11" hidden="1">{"Douglas Pg 10",#N/A,FALSE,"Pg 10  Douglas";"El Paso Pg 10",#N/A,FALSE,"Pg 10  El Paso";"Kit Carson Pg 10",#N/A,FALSE,"Pg 10  Kit Carson";"Lincoln Pg 10",#N/A,FALSE,"Pg 10  Lincoln";"Teller Pg 10",#N/A,FALSE,"Pg 10  Teller"}</definedName>
    <definedName name="wrn.Page._.10s." localSheetId="3" hidden="1">{"Douglas Pg 10",#N/A,FALSE,"Pg 10  Douglas";"El Paso Pg 10",#N/A,FALSE,"Pg 10  El Paso";"Kit Carson Pg 10",#N/A,FALSE,"Pg 10  Kit Carson";"Lincoln Pg 10",#N/A,FALSE,"Pg 10  Lincoln";"Teller Pg 10",#N/A,FALSE,"Pg 10  Teller"}</definedName>
    <definedName name="wrn.Page._.10s." hidden="1">{"Douglas Pg 10",#N/A,FALSE,"Pg 10  Douglas";"El Paso Pg 10",#N/A,FALSE,"Pg 10  El Paso";"Kit Carson Pg 10",#N/A,FALSE,"Pg 10  Kit Carson";"Lincoln Pg 10",#N/A,FALSE,"Pg 10  Lincoln";"Teller Pg 10",#N/A,FALSE,"Pg 10  Teller"}</definedName>
    <definedName name="wrn.Print." localSheetId="11" hidden="1">{#N/A,#N/A,TRUE,"Inputs";#N/A,#N/A,TRUE,"Cashflow Statement";#N/A,#N/A,TRUE,"Summary";#N/A,#N/A,TRUE,"Construction";#N/A,#N/A,TRUE,"RevAss";#N/A,#N/A,TRUE,"Debt";#N/A,#N/A,TRUE,"Inc";#N/A,#N/A,TRUE,"Depr"}</definedName>
    <definedName name="wrn.Print." localSheetId="3" hidden="1">{#N/A,#N/A,TRUE,"Inputs";#N/A,#N/A,TRUE,"Cashflow Statement";#N/A,#N/A,TRUE,"Summary";#N/A,#N/A,TRUE,"Construction";#N/A,#N/A,TRUE,"RevAss";#N/A,#N/A,TRUE,"Debt";#N/A,#N/A,TRUE,"Inc";#N/A,#N/A,TRUE,"Depr"}</definedName>
    <definedName name="wrn.Print." hidden="1">{#N/A,#N/A,TRUE,"Inputs";#N/A,#N/A,TRUE,"Cashflow Statement";#N/A,#N/A,TRUE,"Summary";#N/A,#N/A,TRUE,"Construction";#N/A,#N/A,TRUE,"RevAss";#N/A,#N/A,TRUE,"Debt";#N/A,#N/A,TRUE,"Inc";#N/A,#N/A,TRUE,"Depr"}</definedName>
    <definedName name="wrn.Print._.All._.Pages." localSheetId="6" hidden="1">{"LBO Summary",#N/A,FALSE,"Summary";"Income Statement",#N/A,FALSE,"Model";"Cash Flow",#N/A,FALSE,"Model";"Balance Sheet",#N/A,FALSE,"Model";"Working Capital",#N/A,FALSE,"Model";"Pro Forma Balance Sheets",#N/A,FALSE,"PFBS";"Debt Balances",#N/A,FALSE,"Model";"Fee Schedules",#N/A,FALSE,"Model"}</definedName>
    <definedName name="wrn.Print._.All._.Pages." localSheetId="11" hidden="1">{"LBO Summary",#N/A,FALSE,"Summary";"Income Statement",#N/A,FALSE,"Model";"Cash Flow",#N/A,FALSE,"Model";"Balance Sheet",#N/A,FALSE,"Model";"Working Capital",#N/A,FALSE,"Model";"Pro Forma Balance Sheets",#N/A,FALSE,"PFBS";"Debt Balances",#N/A,FALSE,"Model";"Fee Schedules",#N/A,FALSE,"Model"}</definedName>
    <definedName name="wrn.Print._.All._.Pages." localSheetId="3"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oforma._.Report." localSheetId="11" hidden="1">{"index",#N/A,TRUE,"Index";"summary",#N/A,TRUE,"Summary";"revision",#N/A,TRUE,"Revisions";"assump1",#N/A,TRUE,"Assump";"assump2",#N/A,TRUE,"Assump";"mktdata1",#N/A,TRUE,"MarketData";"mktdata2",#N/A,TRUE,"MarketData";"financial",#N/A,TRUE,"Financial";"construct1",#N/A,TRUE,"Construct";"construct2",#N/A,TRUE,"Construct";"cashflow",#N/A,TRUE,"CashFlow";"revenue1",#N/A,TRUE,"Revenue";"revenue2",#N/A,TRUE,"Revenue";"revprimary1",#N/A,TRUE,"Rev-PSCO Primary";"revprimary2",#N/A,TRUE,"Rev-PSCO Primary";"revAQIR1",#N/A,TRUE,"Rev-PSCO AQIR";"revAQIR2",#N/A,TRUE,"Rev-PSCO AQIR";"production1",#N/A,TRUE,"Production";"production2",#N/A,TRUE,"Production";"ductfiring",#N/A,TRUE,"DuctFiring";"O&amp;M",#N/A,TRUE,"O&amp;MExp";"debt1",#N/A,TRUE,"Debt";"debt2",#N/A,TRUE,"Debt";"debt3",#N/A,TRUE,"Debt";"propertytax",#N/A,TRUE,"PropertyTax";"deprbk1",#N/A,TRUE,"DeprBook";"depbk2",#N/A,TRUE,"DeprBook";"depbk3",#N/A,TRUE,"DeprBook";"deprtax1",#N/A,TRUE,"DeprTax";"deprtax2",#N/A,TRUE,"DeprTax";"bkinc1",#N/A,TRUE,"BookInc";"bkinc2",#N/A,TRUE,"BookInc";"ref1",#N/A,TRUE,"Ref1";"ref2",#N/A,TRUE,"Ref2";"ref3",#N/A,TRUE,"Ref3";"ref4",#N/A,TRUE,"Ref4";"ref5",#N/A,TRUE,"Ref5";"ref6",#N/A,TRUE,"Ref6";"pricecurve1",#N/A,TRUE,"PriceCurve";"pricecurve2",#N/A,TRUE,"PriceCurve";"mcp1",#N/A,TRUE,"AvgDispPrice";"mcp2",#N/A,TRUE,"AvgDispPrice";"dispatch1",#N/A,TRUE,"Dispatch";"dispatch2",#N/A,TRUE,"Dispatch";"dispatch3",#N/A,TRUE,"Dispatch";"spread",#N/A,TRUE,"Spread";"degrad",#N/A,TRUE,"Degrad"}</definedName>
    <definedName name="wrn.Proforma._.Report." localSheetId="3" hidden="1">{"index",#N/A,TRUE,"Index";"summary",#N/A,TRUE,"Summary";"revision",#N/A,TRUE,"Revisions";"assump1",#N/A,TRUE,"Assump";"assump2",#N/A,TRUE,"Assump";"mktdata1",#N/A,TRUE,"MarketData";"mktdata2",#N/A,TRUE,"MarketData";"financial",#N/A,TRUE,"Financial";"construct1",#N/A,TRUE,"Construct";"construct2",#N/A,TRUE,"Construct";"cashflow",#N/A,TRUE,"CashFlow";"revenue1",#N/A,TRUE,"Revenue";"revenue2",#N/A,TRUE,"Revenue";"revprimary1",#N/A,TRUE,"Rev-PSCO Primary";"revprimary2",#N/A,TRUE,"Rev-PSCO Primary";"revAQIR1",#N/A,TRUE,"Rev-PSCO AQIR";"revAQIR2",#N/A,TRUE,"Rev-PSCO AQIR";"production1",#N/A,TRUE,"Production";"production2",#N/A,TRUE,"Production";"ductfiring",#N/A,TRUE,"DuctFiring";"O&amp;M",#N/A,TRUE,"O&amp;MExp";"debt1",#N/A,TRUE,"Debt";"debt2",#N/A,TRUE,"Debt";"debt3",#N/A,TRUE,"Debt";"propertytax",#N/A,TRUE,"PropertyTax";"deprbk1",#N/A,TRUE,"DeprBook";"depbk2",#N/A,TRUE,"DeprBook";"depbk3",#N/A,TRUE,"DeprBook";"deprtax1",#N/A,TRUE,"DeprTax";"deprtax2",#N/A,TRUE,"DeprTax";"bkinc1",#N/A,TRUE,"BookInc";"bkinc2",#N/A,TRUE,"BookInc";"ref1",#N/A,TRUE,"Ref1";"ref2",#N/A,TRUE,"Ref2";"ref3",#N/A,TRUE,"Ref3";"ref4",#N/A,TRUE,"Ref4";"ref5",#N/A,TRUE,"Ref5";"ref6",#N/A,TRUE,"Ref6";"pricecurve1",#N/A,TRUE,"PriceCurve";"pricecurve2",#N/A,TRUE,"PriceCurve";"mcp1",#N/A,TRUE,"AvgDispPrice";"mcp2",#N/A,TRUE,"AvgDispPrice";"dispatch1",#N/A,TRUE,"Dispatch";"dispatch2",#N/A,TRUE,"Dispatch";"dispatch3",#N/A,TRUE,"Dispatch";"spread",#N/A,TRUE,"Spread";"degrad",#N/A,TRUE,"Degrad"}</definedName>
    <definedName name="wrn.Proforma._.Report." hidden="1">{"index",#N/A,TRUE,"Index";"summary",#N/A,TRUE,"Summary";"revision",#N/A,TRUE,"Revisions";"assump1",#N/A,TRUE,"Assump";"assump2",#N/A,TRUE,"Assump";"mktdata1",#N/A,TRUE,"MarketData";"mktdata2",#N/A,TRUE,"MarketData";"financial",#N/A,TRUE,"Financial";"construct1",#N/A,TRUE,"Construct";"construct2",#N/A,TRUE,"Construct";"cashflow",#N/A,TRUE,"CashFlow";"revenue1",#N/A,TRUE,"Revenue";"revenue2",#N/A,TRUE,"Revenue";"revprimary1",#N/A,TRUE,"Rev-PSCO Primary";"revprimary2",#N/A,TRUE,"Rev-PSCO Primary";"revAQIR1",#N/A,TRUE,"Rev-PSCO AQIR";"revAQIR2",#N/A,TRUE,"Rev-PSCO AQIR";"production1",#N/A,TRUE,"Production";"production2",#N/A,TRUE,"Production";"ductfiring",#N/A,TRUE,"DuctFiring";"O&amp;M",#N/A,TRUE,"O&amp;MExp";"debt1",#N/A,TRUE,"Debt";"debt2",#N/A,TRUE,"Debt";"debt3",#N/A,TRUE,"Debt";"propertytax",#N/A,TRUE,"PropertyTax";"deprbk1",#N/A,TRUE,"DeprBook";"depbk2",#N/A,TRUE,"DeprBook";"depbk3",#N/A,TRUE,"DeprBook";"deprtax1",#N/A,TRUE,"DeprTax";"deprtax2",#N/A,TRUE,"DeprTax";"bkinc1",#N/A,TRUE,"BookInc";"bkinc2",#N/A,TRUE,"BookInc";"ref1",#N/A,TRUE,"Ref1";"ref2",#N/A,TRUE,"Ref2";"ref3",#N/A,TRUE,"Ref3";"ref4",#N/A,TRUE,"Ref4";"ref5",#N/A,TRUE,"Ref5";"ref6",#N/A,TRUE,"Ref6";"pricecurve1",#N/A,TRUE,"PriceCurve";"pricecurve2",#N/A,TRUE,"PriceCurve";"mcp1",#N/A,TRUE,"AvgDispPrice";"mcp2",#N/A,TRUE,"AvgDispPrice";"dispatch1",#N/A,TRUE,"Dispatch";"dispatch2",#N/A,TRUE,"Dispatch";"dispatch3",#N/A,TRUE,"Dispatch";"spread",#N/A,TRUE,"Spread";"degrad",#N/A,TRUE,"Degrad"}</definedName>
    <definedName name="wrn.Project._.A." localSheetId="11" hidden="1">{"Proj Econ Summary",#N/A,FALSE,"Project A";"Income Statement",#N/A,FALSE,"Project A";"Cash Flow Statement",#N/A,FALSE,"Project A";"Balance Sheet",#N/A,FALSE,"Project A";"Scenario Summary (Proj A)",#N/A,FALSE,"Scenario Summary"}</definedName>
    <definedName name="wrn.Project._.A." localSheetId="3" hidden="1">{"Proj Econ Summary",#N/A,FALSE,"Project A";"Income Statement",#N/A,FALSE,"Project A";"Cash Flow Statement",#N/A,FALSE,"Project A";"Balance Sheet",#N/A,FALSE,"Project A";"Scenario Summary (Proj A)",#N/A,FALSE,"Scenario Summary"}</definedName>
    <definedName name="wrn.Project._.A." hidden="1">{"Proj Econ Summary",#N/A,FALSE,"Project A";"Income Statement",#N/A,FALSE,"Project A";"Cash Flow Statement",#N/A,FALSE,"Project A";"Balance Sheet",#N/A,FALSE,"Project A";"Scenario Summary (Proj A)",#N/A,FALSE,"Scenario Summary"}</definedName>
    <definedName name="wrn.Project._.Summary." localSheetId="11" hidden="1">{"Summary",#N/A,FALSE,"MICMULT";"Income Statement",#N/A,FALSE,"MICMULT";"Cash Flows",#N/A,FALSE,"MICMULT"}</definedName>
    <definedName name="wrn.Project._.Summary." localSheetId="3" hidden="1">{"Summary",#N/A,FALSE,"MICMULT";"Income Statement",#N/A,FALSE,"MICMULT";"Cash Flows",#N/A,FALSE,"MICMULT"}</definedName>
    <definedName name="wrn.Project._.Summary." hidden="1">{"Summary",#N/A,FALSE,"MICMULT";"Income Statement",#N/A,FALSE,"MICMULT";"Cash Flows",#N/A,FALSE,"MICMULT"}</definedName>
    <definedName name="wrn.purchases." localSheetId="11" hidden="1">{#N/A,#N/A,FALSE,"Purchases"}</definedName>
    <definedName name="wrn.purchases." localSheetId="3" hidden="1">{#N/A,#N/A,FALSE,"Purchases"}</definedName>
    <definedName name="wrn.purchases." hidden="1">{#N/A,#N/A,FALSE,"Purchases"}</definedName>
    <definedName name="wrn.Quarterly." localSheetId="11" hidden="1">{"Castle Rock",#N/A,FALSE,"A";"Cheyenne",#N/A,FALSE,"A";"Green Mountain",#N/A,FALSE,"A";"Limon",#N/A,FALSE,"A";"Woodland Park",#N/A,FALSE,"A"}</definedName>
    <definedName name="wrn.Quarterly." localSheetId="3" hidden="1">{"Castle Rock",#N/A,FALSE,"A";"Cheyenne",#N/A,FALSE,"A";"Green Mountain",#N/A,FALSE,"A";"Limon",#N/A,FALSE,"A";"Woodland Park",#N/A,FALSE,"A"}</definedName>
    <definedName name="wrn.Quarterly." hidden="1">{"Castle Rock",#N/A,FALSE,"A";"Cheyenne",#N/A,FALSE,"A";"Green Mountain",#N/A,FALSE,"A";"Limon",#N/A,FALSE,"A";"Woodland Park",#N/A,FALSE,"A"}</definedName>
    <definedName name="wrn.RAK1." localSheetId="11" hidden="1">{"RAK-1, Schedule 1",#N/A,FALSE,"Electric";"RAK-1, Schedule 2",#N/A,FALSE,"Electric";"RAK-1, Schedule 4",#N/A,FALSE,"Electric"}</definedName>
    <definedName name="wrn.RAK1." localSheetId="3" hidden="1">{"RAK-1, Schedule 1",#N/A,FALSE,"Electric";"RAK-1, Schedule 2",#N/A,FALSE,"Electric";"RAK-1, Schedule 4",#N/A,FALSE,"Electric"}</definedName>
    <definedName name="wrn.RAK1." hidden="1">{"RAK-1, Schedule 1",#N/A,FALSE,"Electric";"RAK-1, Schedule 2",#N/A,FALSE,"Electric";"RAK-1, Schedule 4",#N/A,FALSE,"Electric"}</definedName>
    <definedName name="wrn.RAK2." localSheetId="11" hidden="1">{"RAK-2, Schedule 1A",#N/A,FALSE,"Electric";"RAK-2, Schedule 1B",#N/A,FALSE,"Electric";"RAK-2, Schedule 1C",#N/A,FALSE,"Electric";"RAK-2, Schedule 1D",#N/A,FALSE,"Electric";"RAK-2, Schedule 2A",#N/A,FALSE,"Electric";"RAK-2, Schedule 2B",#N/A,FALSE,"Electric";"RAK-2, Schedule 2C",#N/A,FALSE,"Electric";"RAK-2, Schedule 2D",#N/A,FALSE,"Electric";"RAK-2, Schedule 3A",#N/A,FALSE,"Electric";"RAK-2, Schedule 3B",#N/A,FALSE,"Electric";"RAK-2, Schedule 3C",#N/A,FALSE,"Electric";"RAK-2, Schedule 3D",#N/A,FALSE,"Electric";"RAK-2, Schedule 4A",#N/A,FALSE,"Electric";"RAK-2, Schedule 4B",#N/A,FALSE,"Electric";"RAK-2, Schedule 4C",#N/A,FALSE,"Electric";"RAK-2, Schedule 4D",#N/A,FALSE,"Electric"}</definedName>
    <definedName name="wrn.RAK2." localSheetId="3" hidden="1">{"RAK-2, Schedule 1A",#N/A,FALSE,"Electric";"RAK-2, Schedule 1B",#N/A,FALSE,"Electric";"RAK-2, Schedule 1C",#N/A,FALSE,"Electric";"RAK-2, Schedule 1D",#N/A,FALSE,"Electric";"RAK-2, Schedule 2A",#N/A,FALSE,"Electric";"RAK-2, Schedule 2B",#N/A,FALSE,"Electric";"RAK-2, Schedule 2C",#N/A,FALSE,"Electric";"RAK-2, Schedule 2D",#N/A,FALSE,"Electric";"RAK-2, Schedule 3A",#N/A,FALSE,"Electric";"RAK-2, Schedule 3B",#N/A,FALSE,"Electric";"RAK-2, Schedule 3C",#N/A,FALSE,"Electric";"RAK-2, Schedule 3D",#N/A,FALSE,"Electric";"RAK-2, Schedule 4A",#N/A,FALSE,"Electric";"RAK-2, Schedule 4B",#N/A,FALSE,"Electric";"RAK-2, Schedule 4C",#N/A,FALSE,"Electric";"RAK-2, Schedule 4D",#N/A,FALSE,"Electric"}</definedName>
    <definedName name="wrn.RAK2." hidden="1">{"RAK-2, Schedule 1A",#N/A,FALSE,"Electric";"RAK-2, Schedule 1B",#N/A,FALSE,"Electric";"RAK-2, Schedule 1C",#N/A,FALSE,"Electric";"RAK-2, Schedule 1D",#N/A,FALSE,"Electric";"RAK-2, Schedule 2A",#N/A,FALSE,"Electric";"RAK-2, Schedule 2B",#N/A,FALSE,"Electric";"RAK-2, Schedule 2C",#N/A,FALSE,"Electric";"RAK-2, Schedule 2D",#N/A,FALSE,"Electric";"RAK-2, Schedule 3A",#N/A,FALSE,"Electric";"RAK-2, Schedule 3B",#N/A,FALSE,"Electric";"RAK-2, Schedule 3C",#N/A,FALSE,"Electric";"RAK-2, Schedule 3D",#N/A,FALSE,"Electric";"RAK-2, Schedule 4A",#N/A,FALSE,"Electric";"RAK-2, Schedule 4B",#N/A,FALSE,"Electric";"RAK-2, Schedule 4C",#N/A,FALSE,"Electric";"RAK-2, Schedule 4D",#N/A,FALSE,"Electric"}</definedName>
    <definedName name="wrn.RevReq." localSheetId="11" hidden="1">{#N/A,#N/A,FALSE,"Revenue Requirements";#N/A,#N/A,FALSE,"Capital Structure";#N/A,#N/A,FALSE,"Cost of Debt";#N/A,#N/A,FALSE,"Electric";#N/A,#N/A,FALSE,"Gas";#N/A,#N/A,FALSE,"CWC";#N/A,#N/A,FALSE,"Income Taxes"}</definedName>
    <definedName name="wrn.RevReq." localSheetId="3" hidden="1">{#N/A,#N/A,FALSE,"Revenue Requirements";#N/A,#N/A,FALSE,"Capital Structure";#N/A,#N/A,FALSE,"Cost of Debt";#N/A,#N/A,FALSE,"Electric";#N/A,#N/A,FALSE,"Gas";#N/A,#N/A,FALSE,"CWC";#N/A,#N/A,FALSE,"Income Taxes"}</definedName>
    <definedName name="wrn.RevReq." hidden="1">{#N/A,#N/A,FALSE,"Revenue Requirements";#N/A,#N/A,FALSE,"Capital Structure";#N/A,#N/A,FALSE,"Cost of Debt";#N/A,#N/A,FALSE,"Electric";#N/A,#N/A,FALSE,"Gas";#N/A,#N/A,FALSE,"CWC";#N/A,#N/A,FALSE,"Income Taxes"}</definedName>
    <definedName name="wrn.Risk._.Reserves." localSheetId="11" hidden="1">{#N/A,#N/A,TRUE,"Reserves";#N/A,#N/A,TRUE,"Graphs"}</definedName>
    <definedName name="wrn.Risk._.Reserves." localSheetId="3" hidden="1">{#N/A,#N/A,TRUE,"Reserves";#N/A,#N/A,TRUE,"Graphs"}</definedName>
    <definedName name="wrn.Risk._.Reserves." hidden="1">{#N/A,#N/A,TRUE,"Reserves";#N/A,#N/A,TRUE,"Graphs"}</definedName>
    <definedName name="wrn.Sch._.10." localSheetId="11" hidden="1">{"Wyandotte",#N/A,FALSE,"SCH 10";"Wallace",#N/A,FALSE,"SCH 10";"Saline",#N/A,FALSE,"SCH 10";"Rice",#N/A,FALSE,"SCH 10";"Trego",#N/A,FALSE,"SCH 10";"Russell",#N/A,FALSE,"SCH 10";"Riley",#N/A,FALSE,"SCH 10";"Ellis",#N/A,FALSE,"SCH 10";"Leavenworth",#N/A,FALSE,"SCH 10";"Logan",#N/A,FALSE,"SCH 10";"Jefferson",#N/A,FALSE,"SCH 10";"Gove",#N/A,FALSE,"SCH 10";"Ellsworth",#N/A,FALSE,"SCH 10";"Douglas",#N/A,FALSE,"SCH 10";"Dickenson",#N/A,FALSE,"SCH 10";"Geary",#N/A,FALSE,"SCH 10";"Shawnee",#N/A,FALSE,"SCH 10";"Jackson",#N/A,FALSE,"SCH 10";"Washington",#N/A,FALSE,"SCH 10";"Marshall",#N/A,FALSE,"SCH 10";"Pottawatomie",#N/A,FALSE,"SCH 10"}</definedName>
    <definedName name="wrn.Sch._.10." localSheetId="3" hidden="1">{"Wyandotte",#N/A,FALSE,"SCH 10";"Wallace",#N/A,FALSE,"SCH 10";"Saline",#N/A,FALSE,"SCH 10";"Rice",#N/A,FALSE,"SCH 10";"Trego",#N/A,FALSE,"SCH 10";"Russell",#N/A,FALSE,"SCH 10";"Riley",#N/A,FALSE,"SCH 10";"Ellis",#N/A,FALSE,"SCH 10";"Leavenworth",#N/A,FALSE,"SCH 10";"Logan",#N/A,FALSE,"SCH 10";"Jefferson",#N/A,FALSE,"SCH 10";"Gove",#N/A,FALSE,"SCH 10";"Ellsworth",#N/A,FALSE,"SCH 10";"Douglas",#N/A,FALSE,"SCH 10";"Dickenson",#N/A,FALSE,"SCH 10";"Geary",#N/A,FALSE,"SCH 10";"Shawnee",#N/A,FALSE,"SCH 10";"Jackson",#N/A,FALSE,"SCH 10";"Washington",#N/A,FALSE,"SCH 10";"Marshall",#N/A,FALSE,"SCH 10";"Pottawatomie",#N/A,FALSE,"SCH 10"}</definedName>
    <definedName name="wrn.Sch._.10." hidden="1">{"Wyandotte",#N/A,FALSE,"SCH 10";"Wallace",#N/A,FALSE,"SCH 10";"Saline",#N/A,FALSE,"SCH 10";"Rice",#N/A,FALSE,"SCH 10";"Trego",#N/A,FALSE,"SCH 10";"Russell",#N/A,FALSE,"SCH 10";"Riley",#N/A,FALSE,"SCH 10";"Ellis",#N/A,FALSE,"SCH 10";"Leavenworth",#N/A,FALSE,"SCH 10";"Logan",#N/A,FALSE,"SCH 10";"Jefferson",#N/A,FALSE,"SCH 10";"Gove",#N/A,FALSE,"SCH 10";"Ellsworth",#N/A,FALSE,"SCH 10";"Douglas",#N/A,FALSE,"SCH 10";"Dickenson",#N/A,FALSE,"SCH 10";"Geary",#N/A,FALSE,"SCH 10";"Shawnee",#N/A,FALSE,"SCH 10";"Jackson",#N/A,FALSE,"SCH 10";"Washington",#N/A,FALSE,"SCH 10";"Marshall",#N/A,FALSE,"SCH 10";"Pottawatomie",#N/A,FALSE,"SCH 10"}</definedName>
    <definedName name="wrn.Sch._.10R." localSheetId="11" hidden="1">{"Page 1",#N/A,FALSE,"SCH 10";"Page 2",#N/A,FALSE,"SCH 10"}</definedName>
    <definedName name="wrn.Sch._.10R." localSheetId="3" hidden="1">{"Page 1",#N/A,FALSE,"SCH 10";"Page 2",#N/A,FALSE,"SCH 10"}</definedName>
    <definedName name="wrn.Sch._.10R." hidden="1">{"Page 1",#N/A,FALSE,"SCH 10";"Page 2",#N/A,FALSE,"SCH 10"}</definedName>
    <definedName name="wrn.Sch._.11." localSheetId="11" hidden="1">{"Sch 11",#N/A,FALSE,"SCH 11";"Sch 11 WP",#N/A,FALSE,"SCH 11"}</definedName>
    <definedName name="wrn.Sch._.11." localSheetId="3" hidden="1">{"Sch 11",#N/A,FALSE,"SCH 11";"Sch 11 WP",#N/A,FALSE,"SCH 11"}</definedName>
    <definedName name="wrn.Sch._.11." hidden="1">{"Sch 11",#N/A,FALSE,"SCH 11";"Sch 11 WP",#N/A,FALSE,"SCH 11"}</definedName>
    <definedName name="wrn.Schedule._.10B." localSheetId="11" hidden="1">{"Douglas 10B",#N/A,FALSE,"Douglas";"Finney Sch 10B",#N/A,FALSE,"Finney";"Ford Sch 10B",#N/A,FALSE,"Ford";"Sedgwick Sch 10B",#N/A,FALSE,"Sedgwick";"Seward Sch 10B",#N/A,FALSE,"Seward";"Sherman Sch 10B",#N/A,FALSE,"Sherman";"Stevens Sch 10B",#N/A,FALSE,"Stevens"}</definedName>
    <definedName name="wrn.Schedule._.10B." localSheetId="3" hidden="1">{"Douglas 10B",#N/A,FALSE,"Douglas";"Finney Sch 10B",#N/A,FALSE,"Finney";"Ford Sch 10B",#N/A,FALSE,"Ford";"Sedgwick Sch 10B",#N/A,FALSE,"Sedgwick";"Seward Sch 10B",#N/A,FALSE,"Seward";"Sherman Sch 10B",#N/A,FALSE,"Sherman";"Stevens Sch 10B",#N/A,FALSE,"Stevens"}</definedName>
    <definedName name="wrn.Schedule._.10B." hidden="1">{"Douglas 10B",#N/A,FALSE,"Douglas";"Finney Sch 10B",#N/A,FALSE,"Finney";"Ford Sch 10B",#N/A,FALSE,"Ford";"Sedgwick Sch 10B",#N/A,FALSE,"Sedgwick";"Seward Sch 10B",#N/A,FALSE,"Seward";"Sherman Sch 10B",#N/A,FALSE,"Sherman";"Stevens Sch 10B",#N/A,FALSE,"Stevens"}</definedName>
    <definedName name="wrn.Schedule._.4." localSheetId="11" hidden="1">{"ERB1",#N/A,FALSE,"Electric";"ERB2",#N/A,FALSE,"Electric";"ERB3",#N/A,FALSE,"Electric";"ERB4",#N/A,FALSE,"Electric";"ERB5",#N/A,FALSE,"Electric"}</definedName>
    <definedName name="wrn.Schedule._.4." localSheetId="3" hidden="1">{"ERB1",#N/A,FALSE,"Electric";"ERB2",#N/A,FALSE,"Electric";"ERB3",#N/A,FALSE,"Electric";"ERB4",#N/A,FALSE,"Electric";"ERB5",#N/A,FALSE,"Electric"}</definedName>
    <definedName name="wrn.Schedule._.4." hidden="1">{"ERB1",#N/A,FALSE,"Electric";"ERB2",#N/A,FALSE,"Electric";"ERB3",#N/A,FALSE,"Electric";"ERB4",#N/A,FALSE,"Electric";"ERB5",#N/A,FALSE,"Electric"}</definedName>
    <definedName name="wrn.Schedule._.5." localSheetId="11" hidden="1">{"EE1",#N/A,FALSE,"Electric";"EE2",#N/A,FALSE,"Electric";"EE3",#N/A,FALSE,"Electric";"EE4",#N/A,FALSE,"Electric";"EE5",#N/A,FALSE,"Electric"}</definedName>
    <definedName name="wrn.Schedule._.5." localSheetId="3" hidden="1">{"EE1",#N/A,FALSE,"Electric";"EE2",#N/A,FALSE,"Electric";"EE3",#N/A,FALSE,"Electric";"EE4",#N/A,FALSE,"Electric";"EE5",#N/A,FALSE,"Electric"}</definedName>
    <definedName name="wrn.Schedule._.5." hidden="1">{"EE1",#N/A,FALSE,"Electric";"EE2",#N/A,FALSE,"Electric";"EE3",#N/A,FALSE,"Electric";"EE4",#N/A,FALSE,"Electric";"EE5",#N/A,FALSE,"Electric"}</definedName>
    <definedName name="wrn.Segment._.1." localSheetId="11" hidden="1">{#N/A,#N/A,TRUE,"Segment 1"}</definedName>
    <definedName name="wrn.Segment._.1." localSheetId="3" hidden="1">{#N/A,#N/A,TRUE,"Segment 1"}</definedName>
    <definedName name="wrn.Segment._.1." hidden="1">{#N/A,#N/A,TRUE,"Segment 1"}</definedName>
    <definedName name="wrn.Segment._.2." localSheetId="11" hidden="1">{#N/A,#N/A,TRUE,"Segment 2"}</definedName>
    <definedName name="wrn.Segment._.2." localSheetId="3" hidden="1">{#N/A,#N/A,TRUE,"Segment 2"}</definedName>
    <definedName name="wrn.Segment._.2." hidden="1">{#N/A,#N/A,TRUE,"Segment 2"}</definedName>
    <definedName name="wrn.Segment._.3." localSheetId="11" hidden="1">{#N/A,#N/A,TRUE,"Segment 3"}</definedName>
    <definedName name="wrn.Segment._.3." localSheetId="3" hidden="1">{#N/A,#N/A,TRUE,"Segment 3"}</definedName>
    <definedName name="wrn.Segment._.3." hidden="1">{#N/A,#N/A,TRUE,"Segment 3"}</definedName>
    <definedName name="wrn.Segment._.4." localSheetId="11" hidden="1">{#N/A,#N/A,TRUE,"Segment 4"}</definedName>
    <definedName name="wrn.Segment._.4." localSheetId="3" hidden="1">{#N/A,#N/A,TRUE,"Segment 4"}</definedName>
    <definedName name="wrn.Segment._.4." hidden="1">{#N/A,#N/A,TRUE,"Segment 4"}</definedName>
    <definedName name="wrn.Segment._.5." localSheetId="11" hidden="1">{#N/A,#N/A,TRUE,"Segment 5"}</definedName>
    <definedName name="wrn.Segment._.5." localSheetId="3" hidden="1">{#N/A,#N/A,TRUE,"Segment 5"}</definedName>
    <definedName name="wrn.Segment._.5." hidden="1">{#N/A,#N/A,TRUE,"Segment 5"}</definedName>
    <definedName name="wrn.Semi._.Annual." localSheetId="11" hidden="1">{"Arriba",#N/A,FALSE,"A";"Bethune",#N/A,FALSE,"A";"Burlington",#N/A,FALSE,"A";"Elizabeth",#N/A,FALSE,"A";"Flagler",#N/A,FALSE,"A";"Kiowa",#N/A,FALSE,"A";"Stratton",#N/A,FALSE,"A";"Vona",#N/A,FALSE,"A"}</definedName>
    <definedName name="wrn.Semi._.Annual." localSheetId="3" hidden="1">{"Arriba",#N/A,FALSE,"A";"Bethune",#N/A,FALSE,"A";"Burlington",#N/A,FALSE,"A";"Elizabeth",#N/A,FALSE,"A";"Flagler",#N/A,FALSE,"A";"Kiowa",#N/A,FALSE,"A";"Stratton",#N/A,FALSE,"A";"Vona",#N/A,FALSE,"A"}</definedName>
    <definedName name="wrn.Semi._.Annual." hidden="1">{"Arriba",#N/A,FALSE,"A";"Bethune",#N/A,FALSE,"A";"Burlington",#N/A,FALSE,"A";"Elizabeth",#N/A,FALSE,"A";"Flagler",#N/A,FALSE,"A";"Kiowa",#N/A,FALSE,"A";"Stratton",#N/A,FALSE,"A";"Vona",#N/A,FALSE,"A"}</definedName>
    <definedName name="wrn.September._.Graphs." localSheetId="11" hidden="1">{"Sept Graphs",#N/A,FALSE,"Sept 99"}</definedName>
    <definedName name="wrn.September._.Graphs." localSheetId="3" hidden="1">{"Sept Graphs",#N/A,FALSE,"Sept 99"}</definedName>
    <definedName name="wrn.September._.Graphs." hidden="1">{"Sept Graphs",#N/A,FALSE,"Sept 99"}</definedName>
    <definedName name="wrn.Snapshot." localSheetId="11" hidden="1">{#N/A,#N/A,TRUE,"Facility-Input";#N/A,#N/A,TRUE,"Graphs"}</definedName>
    <definedName name="wrn.Snapshot." localSheetId="3" hidden="1">{#N/A,#N/A,TRUE,"Facility-Input";#N/A,#N/A,TRUE,"Graphs"}</definedName>
    <definedName name="wrn.Snapshot." hidden="1">{#N/A,#N/A,TRUE,"Facility-Input";#N/A,#N/A,TRUE,"Graphs"}</definedName>
    <definedName name="wrn.storage8x11." localSheetId="11" hidden="1">{"storage8x11",#N/A,FALSE,"1996"}</definedName>
    <definedName name="wrn.storage8x11." localSheetId="3" hidden="1">{"storage8x11",#N/A,FALSE,"1996"}</definedName>
    <definedName name="wrn.storage8x11." hidden="1">{"storage8x11",#N/A,FALSE,"1996"}</definedName>
    <definedName name="wrn.Summary." localSheetId="11" hidden="1">{"SumVar",#N/A,FALSE,"Variance";"SumAct",#N/A,FALSE,"Actual";"SumBud",#N/A,FALSE,"Budget"}</definedName>
    <definedName name="wrn.Summary." localSheetId="3" hidden="1">{"SumVar",#N/A,FALSE,"Variance";"SumAct",#N/A,FALSE,"Actual";"SumBud",#N/A,FALSE,"Budget"}</definedName>
    <definedName name="wrn.Summary." hidden="1">{"SumVar",#N/A,FALSE,"Variance";"SumAct",#N/A,FALSE,"Actual";"SumBud",#N/A,FALSE,"Budget"}</definedName>
    <definedName name="wrn.TAXABLE._.INCOME." localSheetId="11" hidden="1">{"LCIIRECON",#N/A,FALSE,"LCII";"LCISRECON",#N/A,FALSE,"LCIS";"LCIMRECON",#N/A,FALSE,"LCIM";"LCITRECON",#N/A,FALSE,"LCIT";"CONSM1",#N/A,FALSE,"94FED"}</definedName>
    <definedName name="wrn.TAXABLE._.INCOME." localSheetId="3" hidden="1">{"LCIIRECON",#N/A,FALSE,"LCII";"LCISRECON",#N/A,FALSE,"LCIS";"LCIMRECON",#N/A,FALSE,"LCIM";"LCITRECON",#N/A,FALSE,"LCIT";"CONSM1",#N/A,FALSE,"94FED"}</definedName>
    <definedName name="wrn.TAXABLE._.INCOME." hidden="1">{"LCIIRECON",#N/A,FALSE,"LCII";"LCISRECON",#N/A,FALSE,"LCIS";"LCIMRECON",#N/A,FALSE,"LCIM";"LCITRECON",#N/A,FALSE,"LCIT";"CONSM1",#N/A,FALSE,"94FED"}</definedName>
    <definedName name="wrn.test." localSheetId="11" hidden="1">{"assump1",#N/A,TRUE,"Assump";"assump2",#N/A,TRUE,"Assump"}</definedName>
    <definedName name="wrn.test." localSheetId="3" hidden="1">{"assump1",#N/A,TRUE,"Assump";"assump2",#N/A,TRUE,"Assump"}</definedName>
    <definedName name="wrn.test." hidden="1">{"assump1",#N/A,TRUE,"Assump";"assump2",#N/A,TRUE,"Assump"}</definedName>
    <definedName name="wrn.Totals." localSheetId="11" hidden="1">{#N/A,#N/A,TRUE,"TOTAL";#N/A,#N/A,TRUE,"Total Pipes"}</definedName>
    <definedName name="wrn.Totals." localSheetId="3" hidden="1">{#N/A,#N/A,TRUE,"TOTAL";#N/A,#N/A,TRUE,"Total Pipes"}</definedName>
    <definedName name="wrn.Totals." hidden="1">{#N/A,#N/A,TRUE,"TOTAL";#N/A,#N/A,TRUE,"Total Pipes"}</definedName>
    <definedName name="wrn.tracker." localSheetId="11"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tracker." localSheetId="3"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tracker."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tracker.2" localSheetId="11"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tracker.2" localSheetId="3"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tracker.2"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UEG._.Operating._.Report." localSheetId="11"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wrn.UEG._.Operating._.Report."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wrn.UEG._.Operating._.Report."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wrn.UK." localSheetId="11" hidden="1">{#N/A,#N/A,TRUE,"UK Profit and Loss";#N/A,#N/A,TRUE,"UK Balance Sheet";#N/A,#N/A,TRUE,"UK Sales";#N/A,#N/A,TRUE,"UK  Overheads";#N/A,#N/A,TRUE,"UK - CHANNEL SALES";#N/A,#N/A,TRUE,"UK - TOP 15";#N/A,#N/A,TRUE,"UK - DEBTORS";#N/A,#N/A,TRUE,"UK - KEY STATS";#N/A,#N/A,TRUE,"UK - CAPEX";#N/A,#N/A,TRUE,"UK - CASHFLOW"}</definedName>
    <definedName name="wrn.UK." localSheetId="3" hidden="1">{#N/A,#N/A,TRUE,"UK Profit and Loss";#N/A,#N/A,TRUE,"UK Balance Sheet";#N/A,#N/A,TRUE,"UK Sales";#N/A,#N/A,TRUE,"UK  Overheads";#N/A,#N/A,TRUE,"UK - CHANNEL SALES";#N/A,#N/A,TRUE,"UK - TOP 15";#N/A,#N/A,TRUE,"UK - DEBTORS";#N/A,#N/A,TRUE,"UK - KEY STATS";#N/A,#N/A,TRUE,"UK - CAPEX";#N/A,#N/A,TRUE,"UK - CASHFLOW"}</definedName>
    <definedName name="wrn.UK." hidden="1">{#N/A,#N/A,TRUE,"UK Profit and Loss";#N/A,#N/A,TRUE,"UK Balance Sheet";#N/A,#N/A,TRUE,"UK Sales";#N/A,#N/A,TRUE,"UK  Overheads";#N/A,#N/A,TRUE,"UK - CHANNEL SALES";#N/A,#N/A,TRUE,"UK - TOP 15";#N/A,#N/A,TRUE,"UK - DEBTORS";#N/A,#N/A,TRUE,"UK - KEY STATS";#N/A,#N/A,TRUE,"UK - CAPEX";#N/A,#N/A,TRUE,"UK - CASHFLOW"}</definedName>
    <definedName name="wrn.Unit._.1._.Operating._.Report." localSheetId="11" hidden="1">{#N/A,#N/A,FALSE,"Unit 1"}</definedName>
    <definedName name="wrn.Unit._.1._.Operating._.Report." localSheetId="3" hidden="1">{#N/A,#N/A,FALSE,"Unit 1"}</definedName>
    <definedName name="wrn.Unit._.1._.Operating._.Report." hidden="1">{#N/A,#N/A,FALSE,"Unit 1"}</definedName>
    <definedName name="wrn.USA." localSheetId="11" hidden="1">{#N/A,#N/A,TRUE,"USA Profit and Loss";#N/A,#N/A,TRUE,"USA Balance Sheet";#N/A,#N/A,TRUE,"USA Sales ";#N/A,#N/A,TRUE,"USA  Overheads";#N/A,#N/A,TRUE,"USA - CHANNEL SALES";#N/A,#N/A,TRUE,"USA - TOP 15";#N/A,#N/A,TRUE,"USA - KEY STATS";#N/A,#N/A,TRUE,"USA - DEBTORS";#N/A,#N/A,TRUE,"USA - CAPEX";#N/A,#N/A,TRUE,"USA - CASHFLOW"}</definedName>
    <definedName name="wrn.USA." localSheetId="3" hidden="1">{#N/A,#N/A,TRUE,"USA Profit and Loss";#N/A,#N/A,TRUE,"USA Balance Sheet";#N/A,#N/A,TRUE,"USA Sales ";#N/A,#N/A,TRUE,"USA  Overheads";#N/A,#N/A,TRUE,"USA - CHANNEL SALES";#N/A,#N/A,TRUE,"USA - TOP 15";#N/A,#N/A,TRUE,"USA - KEY STATS";#N/A,#N/A,TRUE,"USA - DEBTORS";#N/A,#N/A,TRUE,"USA - CAPEX";#N/A,#N/A,TRUE,"USA - CASHFLOW"}</definedName>
    <definedName name="wrn.USA." hidden="1">{#N/A,#N/A,TRUE,"USA Profit and Loss";#N/A,#N/A,TRUE,"USA Balance Sheet";#N/A,#N/A,TRUE,"USA Sales ";#N/A,#N/A,TRUE,"USA  Overheads";#N/A,#N/A,TRUE,"USA - CHANNEL SALES";#N/A,#N/A,TRUE,"USA - TOP 15";#N/A,#N/A,TRUE,"USA - KEY STATS";#N/A,#N/A,TRUE,"USA - DEBTORS";#N/A,#N/A,TRUE,"USA - CAPEX";#N/A,#N/A,TRUE,"USA - CASHFLOW"}</definedName>
    <definedName name="wrn.Variance." localSheetId="11" hidden="1">{"GasDistVar",#N/A,FALSE,"Variance";"ElecDist to ElecTransVar",#N/A,FALSE,"Variance";"SGuard to CompEnergyVar",#N/A,FALSE,"Variance";"NonRegVar",#N/A,FALSE,"Variance";"ENA to TotalVAR",#N/A,FALSE,"Variance";"GenCoVar",#N/A,FALSE,"Variance"}</definedName>
    <definedName name="wrn.Variance." localSheetId="3" hidden="1">{"GasDistVar",#N/A,FALSE,"Variance";"ElecDist to ElecTransVar",#N/A,FALSE,"Variance";"SGuard to CompEnergyVar",#N/A,FALSE,"Variance";"NonRegVar",#N/A,FALSE,"Variance";"ENA to TotalVAR",#N/A,FALSE,"Variance";"GenCoVar",#N/A,FALSE,"Variance"}</definedName>
    <definedName name="wrn.Variance." hidden="1">{"GasDistVar",#N/A,FALSE,"Variance";"ElecDist to ElecTransVar",#N/A,FALSE,"Variance";"SGuard to CompEnergyVar",#N/A,FALSE,"Variance";"NonRegVar",#N/A,FALSE,"Variance";"ENA to TotalVAR",#N/A,FALSE,"Variance";"GenCoVar",#N/A,FALSE,"Variance"}</definedName>
    <definedName name="wrn.Wellhead." localSheetId="11" hidden="1">{"Misc3",#N/A,FALSE,"Miscellaneous"}</definedName>
    <definedName name="wrn.Wellhead." localSheetId="3" hidden="1">{"Misc3",#N/A,FALSE,"Miscellaneous"}</definedName>
    <definedName name="wrn.Wellhead." hidden="1">{"Misc3",#N/A,FALSE,"Miscellaneous"}</definedName>
    <definedName name="WS" localSheetId="3">#REF!</definedName>
    <definedName name="WS">#REF!</definedName>
    <definedName name="WSA" localSheetId="3">#REF!</definedName>
    <definedName name="WSA">#REF!</definedName>
    <definedName name="wsprint" localSheetId="11">#REF!</definedName>
    <definedName name="wsprint" localSheetId="3">#REF!</definedName>
    <definedName name="wsprint">#REF!</definedName>
    <definedName name="wvu.Hedge._.Data._.Sheet." localSheetId="11" hidden="1">{TRUE,TRUE,-2.75,-17,604.5,347.25,FALSE,TRUE,TRUE,TRUE,0,1,#N/A,1,#N/A,11.2777777777778,23.6470588235294,1,FALSE,FALSE,3,TRUE,1,FALSE,100,"Swvu.Hedge._.Data._.Sheet.","ACwvu.Hedge._.Data._.Sheet.",#N/A,FALSE,FALSE,0.25,0.25,0.37,0.26,2,"","&amp;L&amp;F &amp;A&amp;CPage &amp;P&amp;R&amp;D &amp;T",FALSE,FALSE,FALSE,FALSE,1,100,#N/A,#N/A,"=R1C1:R101C13","=R1:R6",#N/A,#N/A,FALSE,FALSE,TRUE,1,#N/A,#N/A,FALSE,FALSE,TRUE,TRUE,TRUE}</definedName>
    <definedName name="wvu.Hedge._.Data._.Sheet." localSheetId="3" hidden="1">{TRUE,TRUE,-2.75,-17,604.5,347.25,FALSE,TRUE,TRUE,TRUE,0,1,#N/A,1,#N/A,11.2777777777778,23.6470588235294,1,FALSE,FALSE,3,TRUE,1,FALSE,100,"Swvu.Hedge._.Data._.Sheet.","ACwvu.Hedge._.Data._.Sheet.",#N/A,FALSE,FALSE,0.25,0.25,0.37,0.26,2,"","&amp;L&amp;F &amp;A&amp;CPage &amp;P&amp;R&amp;D &amp;T",FALSE,FALSE,FALSE,FALSE,1,100,#N/A,#N/A,"=R1C1:R101C13","=R1:R6",#N/A,#N/A,FALSE,FALSE,TRUE,1,#N/A,#N/A,FALSE,FALSE,TRUE,TRUE,TRUE}</definedName>
    <definedName name="wvu.Hedge._.Data._.Sheet." hidden="1">{TRUE,TRUE,-2.75,-17,604.5,347.25,FALSE,TRUE,TRUE,TRUE,0,1,#N/A,1,#N/A,11.2777777777778,23.6470588235294,1,FALSE,FALSE,3,TRUE,1,FALSE,100,"Swvu.Hedge._.Data._.Sheet.","ACwvu.Hedge._.Data._.Sheet.",#N/A,FALSE,FALSE,0.25,0.25,0.37,0.26,2,"","&amp;L&amp;F &amp;A&amp;CPage &amp;P&amp;R&amp;D &amp;T",FALSE,FALSE,FALSE,FALSE,1,100,#N/A,#N/A,"=R1C1:R101C13","=R1:R6",#N/A,#N/A,FALSE,FALSE,TRUE,1,#N/A,#N/A,FALSE,FALSE,TRUE,TRUE,TRUE}</definedName>
    <definedName name="wvu.Hedge._.Graphs." localSheetId="11" hidden="1">{TRUE,TRUE,-2.75,-17,604.5,347.25,FALSE,TRUE,TRUE,TRUE,0,1,#N/A,91,#N/A,11.2777777777778,23.1111111111111,1,FALSE,FALSE,3,TRUE,1,FALSE,100,"Swvu.Hedge._.Graphs.","ACwvu.Hedge._.Graphs.",#N/A,FALSE,FALSE,0.25,0.25,0.37,0.26,2,"","&amp;L&amp;F &amp;A&amp;CPage &amp;P&amp;R&amp;D &amp;T",FALSE,FALSE,FALSE,FALSE,1,100,#N/A,#N/A,"=R102C1:R184C13",FALSE,#N/A,#N/A,FALSE,FALSE,TRUE,1,#N/A,#N/A,FALSE,FALSE,TRUE,TRUE,TRUE}</definedName>
    <definedName name="wvu.Hedge._.Graphs." localSheetId="3" hidden="1">{TRUE,TRUE,-2.75,-17,604.5,347.25,FALSE,TRUE,TRUE,TRUE,0,1,#N/A,91,#N/A,11.2777777777778,23.1111111111111,1,FALSE,FALSE,3,TRUE,1,FALSE,100,"Swvu.Hedge._.Graphs.","ACwvu.Hedge._.Graphs.",#N/A,FALSE,FALSE,0.25,0.25,0.37,0.26,2,"","&amp;L&amp;F &amp;A&amp;CPage &amp;P&amp;R&amp;D &amp;T",FALSE,FALSE,FALSE,FALSE,1,100,#N/A,#N/A,"=R102C1:R184C13",FALSE,#N/A,#N/A,FALSE,FALSE,TRUE,1,#N/A,#N/A,FALSE,FALSE,TRUE,TRUE,TRUE}</definedName>
    <definedName name="wvu.Hedge._.Graphs." hidden="1">{TRUE,TRUE,-2.75,-17,604.5,347.25,FALSE,TRUE,TRUE,TRUE,0,1,#N/A,91,#N/A,11.2777777777778,23.1111111111111,1,FALSE,FALSE,3,TRUE,1,FALSE,100,"Swvu.Hedge._.Graphs.","ACwvu.Hedge._.Graphs.",#N/A,FALSE,FALSE,0.25,0.25,0.37,0.26,2,"","&amp;L&amp;F &amp;A&amp;CPage &amp;P&amp;R&amp;D &amp;T",FALSE,FALSE,FALSE,FALSE,1,100,#N/A,#N/A,"=R102C1:R184C13",FALSE,#N/A,#N/A,FALSE,FALSE,TRUE,1,#N/A,#N/A,FALSE,FALSE,TRUE,TRUE,TRUE}</definedName>
    <definedName name="x">"V1997-11-18"</definedName>
    <definedName name="X48RERUN">#REF!</definedName>
    <definedName name="X7PN0497_RerunDiar_List">#REF!</definedName>
    <definedName name="X90RERUN">#REF!</definedName>
    <definedName name="Xcel" localSheetId="3">#REF!</definedName>
    <definedName name="Xcel">#REF!</definedName>
    <definedName name="Xcel_COS" localSheetId="3">#REF!</definedName>
    <definedName name="Xcel_COS">#REF!</definedName>
    <definedName name="XDIAR" localSheetId="11">#REF!</definedName>
    <definedName name="XDIAR">#REF!</definedName>
    <definedName name="XDMND" localSheetId="11">#REF!</definedName>
    <definedName name="XDMND">#REF!</definedName>
    <definedName name="XEMI">#REF!</definedName>
    <definedName name="XIMBAL">#REF!</definedName>
    <definedName name="XINV">#REF!</definedName>
    <definedName name="XLOPTvec">"12 14 1 125 1 0 1 1 1 1 1 1 0 0 1 0 0 0 0 0"</definedName>
    <definedName name="XMISC" localSheetId="11">#REF!</definedName>
    <definedName name="XMISC">#REF!</definedName>
    <definedName name="XPAGE" localSheetId="11">#REF!</definedName>
    <definedName name="XPAGE">#REF!</definedName>
    <definedName name="XPAGE61" localSheetId="11">#REF!</definedName>
    <definedName name="XPAGE61">#REF!</definedName>
    <definedName name="XPGA">#REF!</definedName>
    <definedName name="XPURCH">#REF!</definedName>
    <definedName name="XRefColumnsCount" hidden="1">1</definedName>
    <definedName name="XRefCopy1" localSheetId="11" hidden="1">TextRefCopy1</definedName>
    <definedName name="XRefCopy1" localSheetId="3" hidden="1">TextRefCopy1</definedName>
    <definedName name="XRefCopy1" hidden="1">TextRefCopy1</definedName>
    <definedName name="XRefCopyRangeCount" hidden="1">4</definedName>
    <definedName name="XRefPasteRangeCount" hidden="1">1</definedName>
    <definedName name="XSTRGE" localSheetId="11">#REF!</definedName>
    <definedName name="XSTRGE" localSheetId="3">#REF!</definedName>
    <definedName name="XSTRGE">#REF!</definedName>
    <definedName name="XX" localSheetId="6">#REF!</definedName>
    <definedName name="XX" localSheetId="11">#REF!</definedName>
    <definedName name="XX" localSheetId="3">#REF!</definedName>
    <definedName name="xx" hidden="1">{#N/A,#N/A,FALSE,"EMPPAY"}</definedName>
    <definedName name="xxxxxx">0</definedName>
    <definedName name="xz4_MM" localSheetId="11" hidden="1">{0,0,0,0;0,0,0,0;0,0,0,0;0,0,0,0;0,0,0,0;0,0,0,0}</definedName>
    <definedName name="xz4_MM" localSheetId="3" hidden="1">{0,0,0,0;0,0,0,0;0,0,0,0;0,0,0,0;0,0,0,0;0,0,0,0}</definedName>
    <definedName name="xz4_MM" hidden="1">{0,0,0,0;0,0,0,0;0,0,0,0;0,0,0,0;0,0,0,0;0,0,0,0}</definedName>
    <definedName name="Year">1996</definedName>
    <definedName name="Year1" localSheetId="3">#REF!</definedName>
    <definedName name="Year1">#REF!</definedName>
    <definedName name="YearB" localSheetId="11">#REF!</definedName>
    <definedName name="YearB" localSheetId="3">#REF!</definedName>
    <definedName name="YearB">#REF!</definedName>
    <definedName name="YearBurdenAmt" localSheetId="3">#REF!</definedName>
    <definedName name="YearBurdenAmt">#REF!</definedName>
    <definedName name="YearBurdenRate" localSheetId="3">#REF!</definedName>
    <definedName name="YearBurdenRate">#REF!</definedName>
    <definedName name="YearChargesLessBurden" localSheetId="3">#REF!</definedName>
    <definedName name="YearChargesLessBurden">#REF!</definedName>
    <definedName name="YearE" localSheetId="11">#REF!</definedName>
    <definedName name="YearE" localSheetId="3">#REF!</definedName>
    <definedName name="YearE">#REF!</definedName>
    <definedName name="YR" localSheetId="11">#REF!</definedName>
    <definedName name="YR" localSheetId="3">#REF!</definedName>
    <definedName name="YR">#REF!</definedName>
    <definedName name="YRENDSUM">#REF!</definedName>
    <definedName name="YTD">#REF!</definedName>
    <definedName name="YTDAdj" localSheetId="11">#REF!</definedName>
    <definedName name="YTDAdj">#REF!</definedName>
    <definedName name="YYYY">#REF!</definedName>
    <definedName name="yyyyyy">35178.6762840278</definedName>
    <definedName name="z" localSheetId="3">#REF!</definedName>
    <definedName name="z">#REF!</definedName>
    <definedName name="zzzzzz">"VM04"</definedName>
  </definedNames>
  <calcPr calcId="191029" iterate="1"/>
  <pivotCaches>
    <pivotCache cacheId="47"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8" i="6" l="1"/>
  <c r="N28" i="6"/>
  <c r="M28" i="6"/>
  <c r="L28" i="6"/>
  <c r="F24" i="6"/>
  <c r="G9" i="14" l="1"/>
  <c r="G10" i="14"/>
  <c r="E9" i="14"/>
  <c r="I53" i="17"/>
  <c r="I52" i="17"/>
  <c r="I52" i="18"/>
  <c r="I51" i="18"/>
  <c r="I53" i="18" s="1"/>
  <c r="B60" i="16"/>
  <c r="B46" i="16"/>
  <c r="B47" i="16" s="1"/>
  <c r="B48" i="16" s="1"/>
  <c r="B52" i="16" s="1"/>
  <c r="I45" i="16"/>
  <c r="H52" i="18" l="1"/>
  <c r="H51" i="18"/>
  <c r="I54" i="17"/>
  <c r="H52" i="17" s="1"/>
  <c r="I47" i="16"/>
  <c r="H53" i="17" l="1"/>
  <c r="I50" i="16"/>
  <c r="H18" i="10" s="1"/>
  <c r="I49" i="16"/>
  <c r="H17" i="10" s="1"/>
  <c r="G22" i="14" l="1"/>
  <c r="G21" i="14"/>
  <c r="I28" i="6" s="1"/>
  <c r="G20" i="14"/>
  <c r="I24" i="6" s="1"/>
  <c r="E20" i="14"/>
  <c r="E21" i="14"/>
  <c r="F28" i="6" s="1"/>
  <c r="E12" i="14"/>
  <c r="E13" i="14" s="1"/>
  <c r="E23" i="14" l="1"/>
  <c r="F30" i="6"/>
  <c r="G23" i="14"/>
  <c r="G24" i="14" s="1"/>
  <c r="D45" i="6"/>
  <c r="E24" i="14" l="1"/>
  <c r="L27" i="6"/>
  <c r="H25" i="6"/>
  <c r="E20" i="9" l="1"/>
  <c r="I49" i="13"/>
  <c r="I51" i="13" s="1"/>
  <c r="J11" i="10"/>
  <c r="J13" i="10" s="1"/>
  <c r="N11" i="10"/>
  <c r="N13" i="10" s="1"/>
  <c r="J15" i="10"/>
  <c r="K10" i="12"/>
  <c r="K10" i="11"/>
  <c r="N15" i="10" s="1"/>
  <c r="F32" i="10"/>
  <c r="F33" i="10" s="1"/>
  <c r="C32" i="10"/>
  <c r="C33" i="10" s="1"/>
  <c r="C35" i="10" s="1"/>
  <c r="C16" i="10" s="1"/>
  <c r="B32" i="10"/>
  <c r="B33" i="10" s="1"/>
  <c r="B35" i="10" s="1"/>
  <c r="B16" i="10" s="1"/>
  <c r="B12" i="10" s="1"/>
  <c r="E24" i="8"/>
  <c r="F22" i="8" s="1"/>
  <c r="I26" i="6" s="1"/>
  <c r="E23" i="8"/>
  <c r="E22" i="8"/>
  <c r="E17" i="8"/>
  <c r="E53" i="7"/>
  <c r="E52" i="7"/>
  <c r="D52" i="7"/>
  <c r="F51" i="7"/>
  <c r="G51" i="7" s="1"/>
  <c r="F50" i="7"/>
  <c r="G50" i="7" s="1"/>
  <c r="F49" i="7"/>
  <c r="G49" i="7" s="1"/>
  <c r="F48" i="7"/>
  <c r="G48" i="7" s="1"/>
  <c r="F47" i="7"/>
  <c r="G47" i="7" s="1"/>
  <c r="F46" i="7"/>
  <c r="G46" i="7" s="1"/>
  <c r="F45" i="7"/>
  <c r="G45" i="7" s="1"/>
  <c r="F44" i="7"/>
  <c r="G44" i="7" s="1"/>
  <c r="F43" i="7"/>
  <c r="G43" i="7" s="1"/>
  <c r="F42" i="7"/>
  <c r="G42" i="7" s="1"/>
  <c r="F41" i="7"/>
  <c r="G41" i="7" s="1"/>
  <c r="F40" i="7"/>
  <c r="G40" i="7" s="1"/>
  <c r="F39" i="7"/>
  <c r="G39" i="7" s="1"/>
  <c r="F38" i="7"/>
  <c r="G38" i="7" s="1"/>
  <c r="F37" i="7"/>
  <c r="G37" i="7" s="1"/>
  <c r="F36" i="7"/>
  <c r="G36" i="7" s="1"/>
  <c r="E31" i="7"/>
  <c r="D31" i="7"/>
  <c r="F30" i="7"/>
  <c r="G30" i="7" s="1"/>
  <c r="H30" i="7" s="1"/>
  <c r="F29" i="7"/>
  <c r="G29" i="7" s="1"/>
  <c r="H29" i="7" s="1"/>
  <c r="I29" i="7" s="1"/>
  <c r="F28" i="7"/>
  <c r="G28" i="7" s="1"/>
  <c r="A28" i="7"/>
  <c r="A29" i="7" s="1"/>
  <c r="A30" i="7" s="1"/>
  <c r="F27" i="7"/>
  <c r="G27" i="7" s="1"/>
  <c r="H27" i="7" s="1"/>
  <c r="I27" i="7" s="1"/>
  <c r="F26" i="7"/>
  <c r="G26" i="7" s="1"/>
  <c r="F25" i="7"/>
  <c r="G25" i="7" s="1"/>
  <c r="F24" i="7"/>
  <c r="G24" i="7" s="1"/>
  <c r="H24" i="7" s="1"/>
  <c r="I24" i="7" s="1"/>
  <c r="F23" i="7"/>
  <c r="G23" i="7" s="1"/>
  <c r="F22" i="7"/>
  <c r="G22" i="7" s="1"/>
  <c r="E19" i="7"/>
  <c r="D19" i="7"/>
  <c r="F18" i="7"/>
  <c r="G18" i="7" s="1"/>
  <c r="F17" i="7"/>
  <c r="G17" i="7" s="1"/>
  <c r="F16" i="7"/>
  <c r="G16" i="7" s="1"/>
  <c r="H16" i="7" s="1"/>
  <c r="I16" i="7" s="1"/>
  <c r="F15" i="7"/>
  <c r="A40" i="6"/>
  <c r="A41" i="6" s="1"/>
  <c r="A42" i="6" s="1"/>
  <c r="A43" i="6" s="1"/>
  <c r="A44" i="6" s="1"/>
  <c r="A45" i="6" s="1"/>
  <c r="A36" i="6"/>
  <c r="A37" i="6" s="1"/>
  <c r="O34" i="6"/>
  <c r="N34" i="6"/>
  <c r="M34" i="6"/>
  <c r="L34" i="6"/>
  <c r="A33" i="6"/>
  <c r="A34" i="6" s="1"/>
  <c r="L29" i="6"/>
  <c r="L26" i="6"/>
  <c r="O25" i="6"/>
  <c r="N25" i="6"/>
  <c r="M25" i="6"/>
  <c r="L25" i="6"/>
  <c r="L24" i="6"/>
  <c r="A24" i="6"/>
  <c r="A25" i="6" s="1"/>
  <c r="A26" i="6" s="1"/>
  <c r="A27" i="6" s="1"/>
  <c r="I19" i="6"/>
  <c r="H19" i="6"/>
  <c r="G19" i="6"/>
  <c r="F19" i="6"/>
  <c r="O18" i="6"/>
  <c r="N18" i="6"/>
  <c r="M18" i="6"/>
  <c r="L18" i="6"/>
  <c r="O17" i="6"/>
  <c r="N17" i="6"/>
  <c r="M17" i="6"/>
  <c r="L17" i="6"/>
  <c r="I15" i="6"/>
  <c r="H15" i="6"/>
  <c r="G15" i="6"/>
  <c r="F15" i="6"/>
  <c r="O14" i="6"/>
  <c r="N14" i="6"/>
  <c r="M14" i="6"/>
  <c r="L14" i="6"/>
  <c r="O13" i="6"/>
  <c r="N13" i="6"/>
  <c r="M13" i="6"/>
  <c r="L13" i="6"/>
  <c r="A13" i="6"/>
  <c r="A14" i="6" s="1"/>
  <c r="O7" i="6"/>
  <c r="N7" i="6"/>
  <c r="M7" i="6"/>
  <c r="L7" i="6"/>
  <c r="G22" i="8" a="1"/>
  <c r="F20" i="9" a="1"/>
  <c r="O26" i="6" l="1"/>
  <c r="A29" i="6"/>
  <c r="A28" i="6"/>
  <c r="J17" i="10"/>
  <c r="J19" i="10" s="1"/>
  <c r="E19" i="8"/>
  <c r="G11" i="14"/>
  <c r="G12" i="14" s="1"/>
  <c r="I55" i="13"/>
  <c r="P18" i="10" s="1"/>
  <c r="R18" i="10" s="1"/>
  <c r="G28" i="6" s="1"/>
  <c r="H28" i="6" s="1"/>
  <c r="I54" i="13"/>
  <c r="P17" i="10" s="1"/>
  <c r="F35" i="10"/>
  <c r="F16" i="10" s="1"/>
  <c r="F32" i="6"/>
  <c r="M19" i="6"/>
  <c r="L15" i="6"/>
  <c r="N15" i="6"/>
  <c r="N19" i="6"/>
  <c r="O15" i="6"/>
  <c r="O19" i="6"/>
  <c r="O21" i="6" s="1"/>
  <c r="I21" i="6"/>
  <c r="O24" i="6"/>
  <c r="E27" i="8"/>
  <c r="G21" i="6"/>
  <c r="I27" i="6"/>
  <c r="I30" i="6" s="1"/>
  <c r="H21" i="6"/>
  <c r="M15" i="6"/>
  <c r="M21" i="6" s="1"/>
  <c r="L19" i="6"/>
  <c r="L21" i="6" s="1"/>
  <c r="E33" i="7"/>
  <c r="E54" i="7" s="1"/>
  <c r="F19" i="7"/>
  <c r="D33" i="7"/>
  <c r="D54" i="7" s="1"/>
  <c r="F20" i="9"/>
  <c r="R13" i="10"/>
  <c r="G27" i="6" s="1"/>
  <c r="M27" i="6" s="1"/>
  <c r="F33" i="6"/>
  <c r="B13" i="10"/>
  <c r="B17" i="10"/>
  <c r="B19" i="10" s="1"/>
  <c r="C12" i="10"/>
  <c r="C13" i="10" s="1"/>
  <c r="C17" i="10"/>
  <c r="G22" i="8"/>
  <c r="L30" i="6"/>
  <c r="L41" i="6" s="1"/>
  <c r="F41" i="6"/>
  <c r="H49" i="7"/>
  <c r="I49" i="7" s="1"/>
  <c r="H23" i="7"/>
  <c r="I23" i="7"/>
  <c r="H51" i="7"/>
  <c r="I51" i="7" s="1"/>
  <c r="H43" i="7"/>
  <c r="I43" i="7" s="1"/>
  <c r="H46" i="7"/>
  <c r="I46" i="7" s="1"/>
  <c r="H18" i="7"/>
  <c r="I18" i="7"/>
  <c r="H40" i="7"/>
  <c r="I40" i="7"/>
  <c r="H25" i="7"/>
  <c r="I25" i="7" s="1"/>
  <c r="H26" i="7"/>
  <c r="I26" i="7"/>
  <c r="H36" i="7"/>
  <c r="G52" i="7"/>
  <c r="H37" i="7"/>
  <c r="I37" i="7" s="1"/>
  <c r="G31" i="7"/>
  <c r="H22" i="7"/>
  <c r="I22" i="7" s="1"/>
  <c r="H42" i="7"/>
  <c r="I42" i="7" s="1"/>
  <c r="H45" i="7"/>
  <c r="I45" i="7" s="1"/>
  <c r="H17" i="7"/>
  <c r="I17" i="7" s="1"/>
  <c r="H28" i="7"/>
  <c r="I28" i="7" s="1"/>
  <c r="H39" i="7"/>
  <c r="I39" i="7" s="1"/>
  <c r="H48" i="7"/>
  <c r="I48" i="7" s="1"/>
  <c r="G15" i="7"/>
  <c r="F21" i="6"/>
  <c r="F52" i="7"/>
  <c r="H38" i="7"/>
  <c r="I38" i="7" s="1"/>
  <c r="H41" i="7"/>
  <c r="I41" i="7" s="1"/>
  <c r="H44" i="7"/>
  <c r="I44" i="7" s="1"/>
  <c r="H47" i="7"/>
  <c r="I47" i="7" s="1"/>
  <c r="H50" i="7"/>
  <c r="I50" i="7" s="1"/>
  <c r="I30" i="7"/>
  <c r="F31" i="7"/>
  <c r="G13" i="14" l="1"/>
  <c r="N21" i="6"/>
  <c r="N16" i="10"/>
  <c r="N17" i="10" s="1"/>
  <c r="N19" i="10" s="1"/>
  <c r="F12" i="10"/>
  <c r="F13" i="10" s="1"/>
  <c r="L13" i="10" s="1"/>
  <c r="F17" i="10"/>
  <c r="L17" i="10" s="1"/>
  <c r="R17" i="10" s="1"/>
  <c r="G24" i="6" s="1"/>
  <c r="H24" i="6" s="1"/>
  <c r="O29" i="6"/>
  <c r="O27" i="6"/>
  <c r="F35" i="6"/>
  <c r="F37" i="6" s="1"/>
  <c r="L33" i="6"/>
  <c r="I41" i="6"/>
  <c r="I44" i="6" s="1"/>
  <c r="F33" i="7"/>
  <c r="H27" i="6"/>
  <c r="M29" i="6"/>
  <c r="L32" i="6"/>
  <c r="C19" i="10"/>
  <c r="C20" i="10" s="1"/>
  <c r="D17" i="10"/>
  <c r="B20" i="10"/>
  <c r="F19" i="10"/>
  <c r="L19" i="10" s="1"/>
  <c r="R19" i="10" s="1"/>
  <c r="G26" i="6" s="1"/>
  <c r="G33" i="6" s="1"/>
  <c r="M33" i="6" s="1"/>
  <c r="F54" i="7"/>
  <c r="I31" i="7"/>
  <c r="H52" i="7"/>
  <c r="I36" i="7"/>
  <c r="I52" i="7" s="1"/>
  <c r="H31" i="7"/>
  <c r="H15" i="7"/>
  <c r="H19" i="7" s="1"/>
  <c r="G19" i="7"/>
  <c r="G33" i="7" s="1"/>
  <c r="G54" i="7" s="1"/>
  <c r="F18" i="10" l="1"/>
  <c r="D19" i="10"/>
  <c r="M24" i="6"/>
  <c r="G30" i="6"/>
  <c r="G32" i="6"/>
  <c r="M32" i="6" s="1"/>
  <c r="M35" i="6" s="1"/>
  <c r="M42" i="6" s="1"/>
  <c r="H32" i="6"/>
  <c r="N32" i="6" s="1"/>
  <c r="H30" i="6"/>
  <c r="O30" i="6"/>
  <c r="O41" i="6" s="1"/>
  <c r="O44" i="6" s="1"/>
  <c r="N29" i="6"/>
  <c r="N27" i="6"/>
  <c r="L35" i="6"/>
  <c r="L42" i="6" s="1"/>
  <c r="L43" i="6" s="1"/>
  <c r="F42" i="6"/>
  <c r="F43" i="6" s="1"/>
  <c r="N24" i="6"/>
  <c r="F20" i="10"/>
  <c r="I15" i="7"/>
  <c r="I19" i="7" s="1"/>
  <c r="I33" i="7" s="1"/>
  <c r="I54" i="7" s="1"/>
  <c r="H26" i="6"/>
  <c r="H33" i="6" s="1"/>
  <c r="M26" i="6"/>
  <c r="M30" i="6" s="1"/>
  <c r="D20" i="10"/>
  <c r="H33" i="7"/>
  <c r="H54" i="7" s="1"/>
  <c r="R20" i="10" l="1"/>
  <c r="G35" i="6"/>
  <c r="G42" i="6" s="1"/>
  <c r="L37" i="6"/>
  <c r="H35" i="6"/>
  <c r="H42" i="6" s="1"/>
  <c r="N33" i="6"/>
  <c r="N35" i="6" s="1"/>
  <c r="N42" i="6" s="1"/>
  <c r="I33" i="6"/>
  <c r="O33" i="6" s="1"/>
  <c r="I32" i="6"/>
  <c r="G37" i="6"/>
  <c r="G41" i="6"/>
  <c r="G43" i="6" s="1"/>
  <c r="M41" i="6"/>
  <c r="M43" i="6" s="1"/>
  <c r="M37" i="6"/>
  <c r="N26" i="6"/>
  <c r="N30" i="6" s="1"/>
  <c r="O32" i="6" l="1"/>
  <c r="O35" i="6" s="1"/>
  <c r="I35" i="6"/>
  <c r="N41" i="6"/>
  <c r="N43" i="6" s="1"/>
  <c r="N37" i="6"/>
  <c r="H37" i="6"/>
  <c r="H41" i="6"/>
  <c r="H43" i="6" s="1"/>
  <c r="I37" i="6" l="1"/>
  <c r="I42" i="6"/>
  <c r="I43" i="6" s="1"/>
  <c r="O42" i="6"/>
  <c r="O43" i="6" s="1"/>
  <c r="O37" i="6"/>
  <c r="O45"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<sst xmlns="http://schemas.openxmlformats.org/spreadsheetml/2006/main" count="1266" uniqueCount="593">
  <si>
    <t>No.</t>
  </si>
  <si>
    <t>(a)</t>
  </si>
  <si>
    <t>(b)</t>
  </si>
  <si>
    <t>(c)</t>
  </si>
  <si>
    <t>(d)</t>
  </si>
  <si>
    <t>(e)</t>
  </si>
  <si>
    <t>Company Records</t>
  </si>
  <si>
    <t>Bad Debt Reserve</t>
  </si>
  <si>
    <t>Power Plant Maintenance</t>
  </si>
  <si>
    <t>PUC Fees</t>
  </si>
  <si>
    <t>Retiree Healthcare</t>
  </si>
  <si>
    <t>…</t>
  </si>
  <si>
    <t>Notes:</t>
  </si>
  <si>
    <t>A</t>
  </si>
  <si>
    <t>B</t>
  </si>
  <si>
    <t>C</t>
  </si>
  <si>
    <t>D</t>
  </si>
  <si>
    <t>E</t>
  </si>
  <si>
    <t>Black Hills Colorado Electric, LLC</t>
  </si>
  <si>
    <t>Worksheet A3.1</t>
  </si>
  <si>
    <t>Accumulated Excess / Deficient Deferred Income Taxes ("EDIT"/"DDIT") (Note A, H)</t>
  </si>
  <si>
    <t>(a1)</t>
  </si>
  <si>
    <t>(a2)</t>
  </si>
  <si>
    <t>(a3)</t>
  </si>
  <si>
    <t>(f)</t>
  </si>
  <si>
    <t>(g)</t>
  </si>
  <si>
    <t>(h)</t>
  </si>
  <si>
    <t>(i)</t>
  </si>
  <si>
    <t>(j)</t>
  </si>
  <si>
    <t>(k)</t>
  </si>
  <si>
    <t>(l)</t>
  </si>
  <si>
    <t>Line No.</t>
  </si>
  <si>
    <t>Item (Note A1)</t>
  </si>
  <si>
    <t>Vintage</t>
  </si>
  <si>
    <t>Account</t>
  </si>
  <si>
    <t>Form No. 1 Page  (Note I)</t>
  </si>
  <si>
    <t>BOY Balance (Note B)</t>
  </si>
  <si>
    <t>Current Period Amortization (Note C)</t>
  </si>
  <si>
    <t>Current Period Other Activity (Note D)</t>
  </si>
  <si>
    <t>EOY Balance (Note E)</t>
  </si>
  <si>
    <t>Allocator (Note F)</t>
  </si>
  <si>
    <t>BOY Allocated Amount</t>
  </si>
  <si>
    <t>Current Amortization Allocated</t>
  </si>
  <si>
    <t>Current Period Other Activity Allocated</t>
  </si>
  <si>
    <t>EOY Allocated Amount</t>
  </si>
  <si>
    <t>Prorated (Yes/No) (Note G)</t>
  </si>
  <si>
    <t>Amort Period or Method</t>
  </si>
  <si>
    <t>NON PLANT DDIT/(EDIT)</t>
  </si>
  <si>
    <t>Total Non-Protected Non-Property - DDIT (Note K)</t>
  </si>
  <si>
    <t>2017 TCJA</t>
  </si>
  <si>
    <t>182.3</t>
  </si>
  <si>
    <t>2017 NP</t>
  </si>
  <si>
    <t>Yes</t>
  </si>
  <si>
    <t>One-Time Refund</t>
  </si>
  <si>
    <t>Total Non Plant Non-Protected DDIT/(EDIT)</t>
  </si>
  <si>
    <t>Deferred Tax Liability Non Plant (Note K)</t>
  </si>
  <si>
    <t>Total Deferred Tax Offset Non Plant</t>
  </si>
  <si>
    <t>Total Non Plant Non-Protected DDIT/(EDIT) (Net of Tax Gross Up)</t>
  </si>
  <si>
    <t>PLANT DDIT/(EDIT)</t>
  </si>
  <si>
    <t>Total Protected Property - EDIT</t>
  </si>
  <si>
    <t>254</t>
  </si>
  <si>
    <t>ARAM</t>
  </si>
  <si>
    <t>Total Non-Protected Property - EDIT (Note K)</t>
  </si>
  <si>
    <t>Total Protected Property - DDIT-NOL</t>
  </si>
  <si>
    <t>Total Plant DDIT/(EDIT)</t>
  </si>
  <si>
    <t>Deferred Tax Asset Plant</t>
  </si>
  <si>
    <t>Deferred Tax Liability Plant</t>
  </si>
  <si>
    <t>Total Deferred Tax Offset Plant</t>
  </si>
  <si>
    <t>Total Plant DDIT/(EDIT) (Net of Tax Gross Up)</t>
  </si>
  <si>
    <t>TOTALS</t>
  </si>
  <si>
    <t>Total Excess/Deficient Deferred Income Taxes (Note I)</t>
  </si>
  <si>
    <t>Total Deferred Tax Offset</t>
  </si>
  <si>
    <t>Total Excess/Deficient Deferred Income Taxes (Net of Tax Gross Up) (Note J)</t>
  </si>
  <si>
    <t>Total Excess/Deficient Deferred Income Taxes Annual Average</t>
  </si>
  <si>
    <t>Weighted Average EDIT/DDIT Net Plant Allocator</t>
  </si>
  <si>
    <t>Upon a tax rate change, the Company remeasures its deferred tax assets and liabilities to the new applicable corporate tax rate. The result of this remeasurement is a change in the deferred taxes recorded in accounts 190, 282, and 283 with a corresponding change in regulatory assets or liabilities to reflect the impact to customers.  The remeasurement is effectuated mathematically by taking the ADIT balance before the tax rate change and dividing by the prior tax rate to arrive at gross timing differences.  Next, the new tax rate is applied against the balance of gross timing differences.  The difference in the two results is reclassified from ADIT to regulatory assets/liabilities for deficient/excess ADIT.  Accounts 182.3 Regulatory Asset for deficient ADIT and 254 Regulatory Liability for excess ADIT are presented grossed-up for tax purposes as is the amortization.  Black Hills Colorado Electric, LLC would follow the process described above to remeasure ADIT balance (increase or decrease) due to any future income tax rate change.  See Wkpr A3.2-EDIT-DDIT.dtl for detailed derivation.   The FERC Form No. 1 reference in column (a3) will be populated beginning for the twelve months ended December 31, 2021 (2021 FERC Form 1).</t>
  </si>
  <si>
    <t>A1</t>
  </si>
  <si>
    <t>The determination of an item as "Protected" versus "Non-Protected" has been and will be made in accordance with applicable tax code and regulations.</t>
  </si>
  <si>
    <t>Beginning of Year ("BOY") balance is end of Prior Year balance reflected on FERC Form No. 1 p.232/278</t>
  </si>
  <si>
    <t>DDIT or EDIT is reduced in the current period under the prescribed amortization method to account 410.1, Provision for Deferred Income Taxes, Utility Operating Income and 411.1, Provision for Deferred Income Taxes—Credit, Utility Operating Income, respectively.</t>
  </si>
  <si>
    <t>Includes the impact of tax rate changes enacted during the period.</t>
  </si>
  <si>
    <t>End of Year ("EOY") balance is the end of Current Year balance reflected on FERC Form No. 1. p.232/278</t>
  </si>
  <si>
    <t>F</t>
  </si>
  <si>
    <t xml:space="preserve">The "2017 NP" allocation code represents the "NP" allocator applied in formula rate filings for year-ended 2017.  This allocation factor is applied to EDIT because it was the allocator in effect in the year in which the Tax Cuts and Jobs Act ("TCJA") was enacted.  The 2017 Net Plant allocator must remain fixed and will not be updated each year.  In the event the Company populates the data enterable fields for future income tax changes, the Company will support its chosen allocation factor for EDIT or DDIT as just and reasonable in its annual update following a change in tax rates.  </t>
  </si>
  <si>
    <t>G</t>
  </si>
  <si>
    <t xml:space="preserve">With respect to Projected Transmission Rate filings, each EDIT/DDIT Item must be categorized into balances that require proration and those that do not.  EDIT/DDIT items with a "Plant" Explanation code are generally subject to proration treatment consistent with the proration treatment of plant related ADIT in Account 282.  </t>
  </si>
  <si>
    <t>H</t>
  </si>
  <si>
    <t xml:space="preserve">In the event the Company populates the data enterable fields for future income tax changes, the Company will support the data entered as just and reasonable in its annual update following a change in tax rates.  </t>
  </si>
  <si>
    <t>I</t>
  </si>
  <si>
    <t>Prior to 2021, Black Hills Colorado net its regulatory assets and regulatory liabilities related to deficient deferred income taxes and excess deferred taxes in account 254 or associated subaccounts.  Beginning in 2021, regulatory assets for deficient deferred income taxes are in account 182.3 and regulatory liabilities for excess deferred income taxes are in account 254.</t>
  </si>
  <si>
    <t>J</t>
  </si>
  <si>
    <t xml:space="preserve">The net amortization of the regulatory liability for excess deferred income taxes in Account 254 and the associated deferred tax asset in Account 190 is a positive number.  The net amortization of the regulatory asset for deficient deferred income taxes in account 182.3 and the associated deferred tax liability in Account 283 is a negative number.  The net amortization of excess deferred income taxes reduces income tax expense by the net amortization amount multiplied by (1/(1-T)) on Attachment H.  The Excess or Deficient ADIT are amortized to Accounts 410.1 / 411.1.  </t>
  </si>
  <si>
    <t>K</t>
  </si>
  <si>
    <t>Due to a one time refund in 2021 and for purposes of implementing initial rates, the balances on lines 2 and 202 reflect a one-time refund in 2021 rather than 2020 actuals.  This one time adjustment occurred to avoid impacts in future rate years.</t>
  </si>
  <si>
    <t>Worksheet A3.2</t>
  </si>
  <si>
    <t>(Excess)/Deficient Deferred Income Taxes - FERC Order 864 Worksheet -- Tax Rate Change</t>
  </si>
  <si>
    <t xml:space="preserve">Prior Year:
</t>
  </si>
  <si>
    <t xml:space="preserve">2017
</t>
  </si>
  <si>
    <t>New Tax Rate?</t>
  </si>
  <si>
    <t>New Rate:</t>
  </si>
  <si>
    <t>Tax Gross Up Factor:</t>
  </si>
  <si>
    <t>Vintage Name:</t>
  </si>
  <si>
    <t>(Col 1)</t>
  </si>
  <si>
    <t>(Col 2)</t>
  </si>
  <si>
    <t>(Col 3)</t>
  </si>
  <si>
    <t>(Col 4)</t>
  </si>
  <si>
    <t>(Col 5)</t>
  </si>
  <si>
    <t>(Col 6)</t>
  </si>
  <si>
    <t>(Col 7)</t>
  </si>
  <si>
    <t>(Col 8)</t>
  </si>
  <si>
    <t>New Tax Rate Adjustment Calculation</t>
  </si>
  <si>
    <t>(C3) x New Rate</t>
  </si>
  <si>
    <t>= (C4) - (C5)</t>
  </si>
  <si>
    <t>= (C6) * Tax Gross Up Factor</t>
  </si>
  <si>
    <t>= (C6) - (C7)</t>
  </si>
  <si>
    <r>
      <rPr>
        <b/>
        <u/>
        <sz val="10"/>
        <rFont val="Times New Roman"/>
        <family val="1"/>
      </rPr>
      <t>Line</t>
    </r>
  </si>
  <si>
    <t>FERC Acct</t>
  </si>
  <si>
    <t>Accumulated (Taxable) / Deductible Book-to-Tax Differences</t>
  </si>
  <si>
    <t>Accumulated DIT Balances at Prior Tax Rate</t>
  </si>
  <si>
    <t>Accumulated DIT Balance at New Tax Rate</t>
  </si>
  <si>
    <t>(Excess) Deficient Def. Taxes at New Tax Rate</t>
  </si>
  <si>
    <t>(Excess) Deficient Def. Taxes with Tax Gross Up 182.3 / 254 Acct (Note A)</t>
  </si>
  <si>
    <t>Deferred Tax Offset (Note B)</t>
  </si>
  <si>
    <t>Protected - Property</t>
  </si>
  <si>
    <t>Method/Life</t>
  </si>
  <si>
    <t>Cost of Removal</t>
  </si>
  <si>
    <t>Federal NOL</t>
  </si>
  <si>
    <t>Non-Protected - Property</t>
  </si>
  <si>
    <t>1603 Grant</t>
  </si>
  <si>
    <t>162 Ordinary &amp; Necessary Business Deductions</t>
  </si>
  <si>
    <t>174 Development &amp; Engineering Costs</t>
  </si>
  <si>
    <t>Construction Work in Progress</t>
  </si>
  <si>
    <t>Construction Period Interest</t>
  </si>
  <si>
    <t>Contribution in Aid of Construction</t>
  </si>
  <si>
    <t>Tax Repairs Deduction</t>
  </si>
  <si>
    <t>Capitalization of Overhead</t>
  </si>
  <si>
    <t>Total Property Related  (= L99 + L199)</t>
  </si>
  <si>
    <t>Non-Protected - Non-Property </t>
  </si>
  <si>
    <t>Accrued Vacation</t>
  </si>
  <si>
    <t>Deferred Rate Case</t>
  </si>
  <si>
    <t>Employee Compensation</t>
  </si>
  <si>
    <t>Employee Group Insurance</t>
  </si>
  <si>
    <t>Insurance Reserve</t>
  </si>
  <si>
    <t>Line Extension Deposits</t>
  </si>
  <si>
    <t>Pension</t>
  </si>
  <si>
    <t>Performance Plan</t>
  </si>
  <si>
    <t>Prepaid Expenses</t>
  </si>
  <si>
    <t>RESA Rider</t>
  </si>
  <si>
    <t>Workman's Compensation</t>
  </si>
  <si>
    <t>Total Non-Property Related</t>
  </si>
  <si>
    <t>Grand Total   (= L200 + L400)</t>
  </si>
  <si>
    <t xml:space="preserve">Positive figures represent deficient deferred income tax regulatory assets, whereas negative figures represent excess deferred income tax regulatory liabilities.  The Company presents the accounts grossed up for taxes with an offsetting deferred tax item to reflect the gross up.  </t>
  </si>
  <si>
    <t xml:space="preserve">The deferred tax offset may be an asset or liability depending on the character of the regulatory item.  A regulatory liability is a temporary difference for which a deferred tax asset is recognized in Account 190. A regulatory asset is a temporary difference for which a deferred tax liability is recognized in account 283. </t>
  </si>
  <si>
    <t>Actuals - For the 12 months ended 12/31/2024</t>
  </si>
  <si>
    <t>2024</t>
  </si>
  <si>
    <t>End Balance For_x000D_
12.5 OCI Adjust</t>
  </si>
  <si>
    <t>For the Months of: 11.5 Proposed Entry - 12.5 OCI Adjust</t>
  </si>
  <si>
    <t>BH Colorado Electric Oper Co</t>
  </si>
  <si>
    <t>2024 Master Case (PS9) - RL</t>
  </si>
  <si>
    <t>All Accounts</t>
  </si>
  <si>
    <t>Balances By GL Account</t>
  </si>
  <si>
    <t>YTD Ending_x000D_
12.5 OCI Adjust</t>
  </si>
  <si>
    <t>Activity For_x000D_
11.5 Proposed Entry - 12.5 OCI Adjust</t>
  </si>
  <si>
    <t>Beg Balance For_x000D_
11.5 Proposed Entry</t>
  </si>
  <si>
    <t>254015.DT1500 REG LIAB EXCESS DEF STATE</t>
  </si>
  <si>
    <t>254015.DT5000 REG LIAB EXCESS DEF PROT PROPERTY</t>
  </si>
  <si>
    <t>Total For 254015:</t>
  </si>
  <si>
    <t>254998.DT5000 SVC CO REG LIAB EDIT PROT PROPERTY</t>
  </si>
  <si>
    <t>254998.DT5001 SVC CO REG LIAB EDIT NONPROT PROP</t>
  </si>
  <si>
    <t>Total For 254998:</t>
  </si>
  <si>
    <t>Total For BH Colorado Electric Oper Co:</t>
  </si>
  <si>
    <t>Rpt # Tax Accrual - 51040</t>
  </si>
  <si>
    <t>182392.DT1500 REG ASSET EXCESS DEF STATE</t>
  </si>
  <si>
    <t>182392.DT5001 REG ASSET EXCESS DEF NONPROT PROP</t>
  </si>
  <si>
    <t>182392.DT5002 REG ASSET EXCESS DEF NONPROT NOL</t>
  </si>
  <si>
    <t>182392.DT5005 REG ASSET EXCESS DEF NONREFUND ARAM</t>
  </si>
  <si>
    <t>Total For 182392:</t>
  </si>
  <si>
    <t>Total State</t>
  </si>
  <si>
    <t xml:space="preserve">Total Fed </t>
  </si>
  <si>
    <t>DT5000</t>
  </si>
  <si>
    <t>Fed Protected Plant</t>
  </si>
  <si>
    <t>DT5002</t>
  </si>
  <si>
    <t>Fed NOL DDFIT</t>
  </si>
  <si>
    <t xml:space="preserve">DT5001 </t>
  </si>
  <si>
    <t>Fed Non Protected Plant</t>
  </si>
  <si>
    <t>DT5005</t>
  </si>
  <si>
    <t>Non Refunded ARAM</t>
  </si>
  <si>
    <t>Should go against NOL</t>
  </si>
  <si>
    <t>DT5004</t>
  </si>
  <si>
    <t>Fed Non Protected Non Prop</t>
  </si>
  <si>
    <t>Total TCJA EDIT</t>
  </si>
  <si>
    <t>Total Protected Plant EDIT Docket</t>
  </si>
  <si>
    <t>Total Protected NOL DDIT EDIT Docket</t>
  </si>
  <si>
    <t>2023 BHSC ARAM</t>
  </si>
  <si>
    <t>2022 Actuals</t>
  </si>
  <si>
    <t>2022 Est</t>
  </si>
  <si>
    <t>2022 True Up</t>
  </si>
  <si>
    <t>2023 Est</t>
  </si>
  <si>
    <t>Tax Return</t>
  </si>
  <si>
    <t>Q4 Provision</t>
  </si>
  <si>
    <t>Non-Protected DDIT</t>
  </si>
  <si>
    <t>Protected ARAM before Gross Up</t>
  </si>
  <si>
    <t>Tax Gross Up Factor</t>
  </si>
  <si>
    <t>Protected EDIT</t>
  </si>
  <si>
    <t xml:space="preserve">NOL </t>
  </si>
  <si>
    <t>Net</t>
  </si>
  <si>
    <t>State Rate</t>
  </si>
  <si>
    <t>Federal Rate</t>
  </si>
  <si>
    <t>Fed Effect State</t>
  </si>
  <si>
    <t>Combined rate</t>
  </si>
  <si>
    <t>Gross up rate</t>
  </si>
  <si>
    <t>2023 True Up</t>
  </si>
  <si>
    <t>2024 Est</t>
  </si>
  <si>
    <t>Total Refund in 202412</t>
  </si>
  <si>
    <t>Jurisdiction :</t>
  </si>
  <si>
    <t>Federal</t>
  </si>
  <si>
    <t>Tax Year :</t>
  </si>
  <si>
    <t>Timing Diff Activity</t>
  </si>
  <si>
    <t>DFIT Activity</t>
  </si>
  <si>
    <t>FAS109 Activity</t>
  </si>
  <si>
    <t>FT Activity</t>
  </si>
  <si>
    <t>Excess Activity</t>
  </si>
  <si>
    <t>PowerTax Deferred Tax Summary Report</t>
  </si>
  <si>
    <t>2024 Q4 Reg Provision Case</t>
  </si>
  <si>
    <t>Grouped By: Total Tax Classes</t>
  </si>
  <si>
    <t>NP-Fed/CO-COR</t>
  </si>
  <si>
    <t>PP-Fed/CO-174 Method/Life</t>
  </si>
  <si>
    <t>PP-Fed/CO-GL Balancing</t>
  </si>
  <si>
    <t>PP-Fed/CO-Method/Life</t>
  </si>
  <si>
    <t>Total Tax Classes</t>
  </si>
  <si>
    <t>Amortization Type Depreciation Difference Totals:</t>
  </si>
  <si>
    <t>FT-Fed/CO-AFUDC Eqity</t>
  </si>
  <si>
    <t>FT-Fed/CO-UOP Adjust Flow Thru %</t>
  </si>
  <si>
    <t>NP-Fed/CO-AFUDC Debt</t>
  </si>
  <si>
    <t>NP-Fed/CO-Alt Motor Veh Credit</t>
  </si>
  <si>
    <t>NP-Fed/CO-Facts &amp; Circumstances</t>
  </si>
  <si>
    <t>NP-Fed/CO-Grant Basis Reduction</t>
  </si>
  <si>
    <t>NP-Fed/CO-IDD #5</t>
  </si>
  <si>
    <t>NP-Fed/CO-IDD5 481(a) Adj</t>
  </si>
  <si>
    <t>NP-Fed/CO-Repair Expenses Cap</t>
  </si>
  <si>
    <t>NP-Fed/CO-Sec 162</t>
  </si>
  <si>
    <t>NP-Fed/CO-Sec 174</t>
  </si>
  <si>
    <t>NP-Fed/CO-Tax Expensing</t>
  </si>
  <si>
    <t>NP-Fed/CO-Unit of Property Adj</t>
  </si>
  <si>
    <t>NP-Fed/CO-UOP Adjustment 20%</t>
  </si>
  <si>
    <t>NP-Fed/CO-UOP COR Adjustment</t>
  </si>
  <si>
    <t>PP-Fed/CO-Aquila COR Adj</t>
  </si>
  <si>
    <t>PP-Fed/CO-Aquila Net Book Adj</t>
  </si>
  <si>
    <t>Amortization Type Book Overhead Totals:</t>
  </si>
  <si>
    <t>EX-Fed/CO-Aquila Cost Adj</t>
  </si>
  <si>
    <t>EX-Fed/CO-Aquila Step-Up Adj</t>
  </si>
  <si>
    <t>NP-Fed/CO-481a Adjustment</t>
  </si>
  <si>
    <t>NP-Fed/CO-481a Bonus Adjustment</t>
  </si>
  <si>
    <t>NP-Fed/CO-48a(a) Adjustment 2013</t>
  </si>
  <si>
    <t>NP-Fed/CO-Cap Interest</t>
  </si>
  <si>
    <t>NP-Fed/CO-CIAC - Taxable</t>
  </si>
  <si>
    <t>NP-Fed/CO-CPI</t>
  </si>
  <si>
    <t>NP-Fed/CO-Excess Amort</t>
  </si>
  <si>
    <t>NP-Fed/CO-Excess Amort 2022</t>
  </si>
  <si>
    <t>NP-Fed/CO-Tax Expensing-Reversal</t>
  </si>
  <si>
    <t>Amortization Type Tax Overhead Totals:</t>
  </si>
  <si>
    <t>Jurisdiction Totals:</t>
  </si>
  <si>
    <t>Company Totals:</t>
  </si>
  <si>
    <t>04/21/2025 at 10:26 am</t>
  </si>
  <si>
    <t>PwrTax - 260</t>
  </si>
  <si>
    <t>Grand Totals:</t>
  </si>
  <si>
    <t>Protected B4 Grossup</t>
  </si>
  <si>
    <t xml:space="preserve">2023 Actuals </t>
  </si>
  <si>
    <t xml:space="preserve"> Master Case Regulated Post 2017</t>
  </si>
  <si>
    <t>04/21/2025 at 10:33 am</t>
  </si>
  <si>
    <t xml:space="preserve"> </t>
  </si>
  <si>
    <t>Current Year</t>
  </si>
  <si>
    <t>Other</t>
  </si>
  <si>
    <t>Return to Accrual - PY</t>
  </si>
  <si>
    <t>UTP</t>
  </si>
  <si>
    <t>ITC &amp; Excess Deferred</t>
  </si>
  <si>
    <t>State Adjust</t>
  </si>
  <si>
    <t>Tax Basis Adjust</t>
  </si>
  <si>
    <t>Total</t>
  </si>
  <si>
    <t>Tax Footnote ETR Report - Report #54513A</t>
  </si>
  <si>
    <t>ACROSS OPERATING INDICATORS</t>
  </si>
  <si>
    <t>All January Through December Activity</t>
  </si>
  <si>
    <t>========================================</t>
  </si>
  <si>
    <t>Book Income</t>
  </si>
  <si>
    <t>Tax Items</t>
  </si>
  <si>
    <t>Book Income Before Income Taxes (Adjusted for Tax Items)</t>
  </si>
  <si>
    <t xml:space="preserve">   Federal Income Taxes @ Statutory Rate</t>
  </si>
  <si>
    <t xml:space="preserve">   State Tax Expense</t>
  </si>
  <si>
    <t xml:space="preserve">   Fed Benefit of State Tax Deduction</t>
  </si>
  <si>
    <t>Total Taxes Before Adjustments</t>
  </si>
  <si>
    <t>No Rollup</t>
  </si>
  <si>
    <t xml:space="preserve">   Club Dues</t>
  </si>
  <si>
    <t xml:space="preserve">   Entertainment</t>
  </si>
  <si>
    <t xml:space="preserve">   Fines &amp; Penalties</t>
  </si>
  <si>
    <t xml:space="preserve">   Line Extension Deposits Import</t>
  </si>
  <si>
    <t xml:space="preserve">   Lobbying</t>
  </si>
  <si>
    <t xml:space="preserve">   Meals</t>
  </si>
  <si>
    <t xml:space="preserve">   PEP Life - CSV</t>
  </si>
  <si>
    <t>Total No Rollup</t>
  </si>
  <si>
    <t>PTC</t>
  </si>
  <si>
    <t xml:space="preserve">   Production Tax Credit</t>
  </si>
  <si>
    <t>Total PTC</t>
  </si>
  <si>
    <t>PTC Discount</t>
  </si>
  <si>
    <t xml:space="preserve">   Production Tax Credit Discount</t>
  </si>
  <si>
    <t>Total PTC Discount</t>
  </si>
  <si>
    <t xml:space="preserve">   AFUDC - Equity</t>
  </si>
  <si>
    <t xml:space="preserve">   BHSC EDIT Allocation</t>
  </si>
  <si>
    <t xml:space="preserve">   EDFIT/EDSIT</t>
  </si>
  <si>
    <t xml:space="preserve">   Other</t>
  </si>
  <si>
    <t>Total Total Tax Expense (Benefit) Before Discrete Items</t>
  </si>
  <si>
    <t xml:space="preserve">   R&amp;D &amp; UTP</t>
  </si>
  <si>
    <t>Total Tax Expense (Benefit) With Discrete Items</t>
  </si>
  <si>
    <t>Tax Expense Booked</t>
  </si>
  <si>
    <t>Difference</t>
  </si>
  <si>
    <t>Total ETR Percentage</t>
  </si>
  <si>
    <t>-0.050188</t>
  </si>
  <si>
    <t>-0.043097</t>
  </si>
  <si>
    <t>Consolidated ETR Percentage</t>
  </si>
  <si>
    <t>-0.006335</t>
  </si>
  <si>
    <t>-0.001403</t>
  </si>
  <si>
    <t>BHSC ARAM</t>
  </si>
  <si>
    <t>Tax Gross Up</t>
  </si>
  <si>
    <t>ARAM w Tax Gross Up4</t>
  </si>
  <si>
    <t>2024 BHSC ARAM</t>
  </si>
  <si>
    <t>For the Months of: January - 12.5 OCI Adjust</t>
  </si>
  <si>
    <t>Beg Balance For_x000D_
January</t>
  </si>
  <si>
    <t>Activity For_x000D_
January - 12.5 OCI Adjust</t>
  </si>
  <si>
    <t>Total Cost of Removal - DDIT</t>
  </si>
  <si>
    <t>Actuals - For the 12 months ended 12/31/2023</t>
  </si>
  <si>
    <t>FERC Form 1 Ref</t>
  </si>
  <si>
    <t>FF1 Pg 232</t>
  </si>
  <si>
    <t>Line 10</t>
  </si>
  <si>
    <t>Exclude State DDIT from Formula Rate due to change in state blended tax rate to statutory</t>
  </si>
  <si>
    <t xml:space="preserve">FERC Formula DDIT per A3.1 </t>
  </si>
  <si>
    <t>Check</t>
  </si>
  <si>
    <t>FF1 Pg 278</t>
  </si>
  <si>
    <t>Line 3</t>
  </si>
  <si>
    <t>Exclude State EDIT from Formula Rate due to change in state blended tax rate to statutory</t>
  </si>
  <si>
    <t xml:space="preserve">FERC Formula EDIT per A3.1 </t>
  </si>
  <si>
    <t>Total Non-Protected Property - BHSC EDIT</t>
  </si>
  <si>
    <t>Line 4</t>
  </si>
  <si>
    <t>Protected Property Excess Deferred Income Taxes ("EDIT")</t>
  </si>
  <si>
    <t>Non-Protected Property Excess Deferred Income Taxes ("EDIT")</t>
  </si>
  <si>
    <t>NPP EDIT</t>
  </si>
  <si>
    <t>2023 Master Case (PS9) - RL</t>
  </si>
  <si>
    <t>-0.022312</t>
  </si>
  <si>
    <t>-0.009186</t>
  </si>
  <si>
    <t>-0.000616</t>
  </si>
  <si>
    <t>-0.001800</t>
  </si>
  <si>
    <t>Remove State DDIT net of federal benefit</t>
  </si>
  <si>
    <t>Includes gross up amount. Pulled from below</t>
  </si>
  <si>
    <t>Total Adjusted Tax expense</t>
  </si>
  <si>
    <t>Stmt K TTE Amount</t>
  </si>
  <si>
    <t>check</t>
  </si>
  <si>
    <t>BHSC EDIT Allocation</t>
  </si>
  <si>
    <t>EDFIT Allocation</t>
  </si>
  <si>
    <t>EDSIT Allocation</t>
  </si>
  <si>
    <t>GROSS UP</t>
  </si>
  <si>
    <t>Total EDIT Allocation</t>
  </si>
  <si>
    <t>BH Service Company LLC</t>
  </si>
  <si>
    <t>NP-Fed/SC-COR</t>
  </si>
  <si>
    <t>PP-Fed/SC-174 Method/Life</t>
  </si>
  <si>
    <t>PP-Fed/SC-GL Balancing</t>
  </si>
  <si>
    <t>PP-Fed/SC-Method/Life</t>
  </si>
  <si>
    <t>FT-Fed/SC-481(a) Adjust BHP FT</t>
  </si>
  <si>
    <t>FT-Fed/SC-AFUDC Eqity</t>
  </si>
  <si>
    <t>FT-Fed/SC-UOP Adjust Flow Thru %</t>
  </si>
  <si>
    <t>NP-Fed/SC-481(a) Adjust BHP Norm</t>
  </si>
  <si>
    <t>NP-Fed/SC-AFUDC Debt</t>
  </si>
  <si>
    <t>NP-Fed/SC-Computers Write Off</t>
  </si>
  <si>
    <t>NP-Fed/SC-Equipment Write Off</t>
  </si>
  <si>
    <t>NP-Fed/SC-Facts &amp; Circumstances</t>
  </si>
  <si>
    <t>NP-Fed/SC-ITC Basis Reduction</t>
  </si>
  <si>
    <t>NP-Fed/SC-Meter Reversal</t>
  </si>
  <si>
    <t>NP-Fed/SC-Other Book</t>
  </si>
  <si>
    <t>NP-Fed/SC-Repair Allowance</t>
  </si>
  <si>
    <t>NP-Fed/SC-Transfer Adjustment</t>
  </si>
  <si>
    <t>NP-Fed/SC-Unit of Property Adj</t>
  </si>
  <si>
    <t>NP-Fed/SC-Unknown Write Off</t>
  </si>
  <si>
    <t>NP-Fed/SC-UOP Adjustment 20%</t>
  </si>
  <si>
    <t>NP-Fed/SC-zzzCOR Adj</t>
  </si>
  <si>
    <t>PP-Fed/SC-Acquisition Adjustment</t>
  </si>
  <si>
    <t>PP-Fed/SC-Aquila COR Adj</t>
  </si>
  <si>
    <t>PP-Fed/SC-Aquila Net Book Adj</t>
  </si>
  <si>
    <t>EX-Fed/SC-Aquila Cost Adj</t>
  </si>
  <si>
    <t>EX-Fed/SC-Aquila Step-Up Adj</t>
  </si>
  <si>
    <t>NP-Fed/SC-1033 Invol Conv Gain</t>
  </si>
  <si>
    <t>NP-Fed/SC-481a Adjustment</t>
  </si>
  <si>
    <t>NP-Fed/SC-481a Bonus Adjustment</t>
  </si>
  <si>
    <t>NP-Fed/SC-CIAC - Taxable</t>
  </si>
  <si>
    <t>NP-Fed/SC-CPI</t>
  </si>
  <si>
    <t>NP-Fed/SC-Memo Fed - Regulated</t>
  </si>
  <si>
    <t>04/22/2025 at 11:10 am</t>
  </si>
  <si>
    <t>PP</t>
  </si>
  <si>
    <t>NP</t>
  </si>
  <si>
    <t>NP-Fed/SC-Tax Expensing</t>
  </si>
  <si>
    <t>04/22/2025 at 11:28 am</t>
  </si>
  <si>
    <t>NOL Deficient Deferred Income Taxes ("DDIT")</t>
  </si>
  <si>
    <t>COR Deficient Deferred Income Taxes ("DDIT")</t>
  </si>
  <si>
    <t>Alternative Fuel Vehicle Tax Credit</t>
  </si>
  <si>
    <t>Asset Retirement Obligation</t>
  </si>
  <si>
    <t>CWIP</t>
  </si>
  <si>
    <t>Deferred Regulatory</t>
  </si>
  <si>
    <t>Deferred Tax Asset - Other</t>
  </si>
  <si>
    <t>EDIT Exclude</t>
  </si>
  <si>
    <t>Equity AFUDC</t>
  </si>
  <si>
    <t>Federal Research and Development Tax Credits</t>
  </si>
  <si>
    <t>Goodwill</t>
  </si>
  <si>
    <t>Like Kind Exchange</t>
  </si>
  <si>
    <t>Line Extension Deposit</t>
  </si>
  <si>
    <t>Operating Leases</t>
  </si>
  <si>
    <t xml:space="preserve">Production Tax Credits </t>
  </si>
  <si>
    <t>Rate Case Expenses</t>
  </si>
  <si>
    <t>Rate Refund</t>
  </si>
  <si>
    <t>Regulatory Asset</t>
  </si>
  <si>
    <t>Renewable Energy Standard Rider</t>
  </si>
  <si>
    <t>Severance</t>
  </si>
  <si>
    <t>State ADIT Exclude</t>
  </si>
  <si>
    <t>State Investment Tax Credits</t>
  </si>
  <si>
    <t>State Research and Development Tax Credits</t>
  </si>
  <si>
    <t>Winter Storm Uri</t>
  </si>
  <si>
    <t>Def Tax Accounts w/ Open Items</t>
  </si>
  <si>
    <t xml:space="preserve"> 91</t>
  </si>
  <si>
    <t>Unit</t>
  </si>
  <si>
    <t>Account Descr</t>
  </si>
  <si>
    <t>Open Item Key</t>
  </si>
  <si>
    <t>Descr</t>
  </si>
  <si>
    <t>Sum Amount</t>
  </si>
  <si>
    <t>50507</t>
  </si>
  <si>
    <t>190300</t>
  </si>
  <si>
    <t>DEFERRED TAX ASSET - INCLUDE</t>
  </si>
  <si>
    <t>DT1000</t>
  </si>
  <si>
    <t>VACATION</t>
  </si>
  <si>
    <t>DT1010</t>
  </si>
  <si>
    <t>BAD DEBT RESERVE</t>
  </si>
  <si>
    <t>DT1020</t>
  </si>
  <si>
    <t>EE GROUP INSURANCE</t>
  </si>
  <si>
    <t>DT1030</t>
  </si>
  <si>
    <t>BONUS</t>
  </si>
  <si>
    <t>DT1031</t>
  </si>
  <si>
    <t>STIP Bonus</t>
  </si>
  <si>
    <t>DT1050</t>
  </si>
  <si>
    <t>WORKERS COMP</t>
  </si>
  <si>
    <t>DT1108</t>
  </si>
  <si>
    <t>PRODUCTION TAX CREDIT</t>
  </si>
  <si>
    <t>DT1180</t>
  </si>
  <si>
    <t>PTC VALUATION ALLOWANCE</t>
  </si>
  <si>
    <t>DT1500</t>
  </si>
  <si>
    <t>STATE INC TAX INCLUDE</t>
  </si>
  <si>
    <t>DT2020</t>
  </si>
  <si>
    <t>RETIREE HEALTHCARE</t>
  </si>
  <si>
    <t>DT2092</t>
  </si>
  <si>
    <t>FAS 109 OTHER</t>
  </si>
  <si>
    <t>DT2094</t>
  </si>
  <si>
    <t>TAX ON TAX GROSS-UP_STATE</t>
  </si>
  <si>
    <t>DT2095</t>
  </si>
  <si>
    <t>TAX ON TAX FED GROSS-UP ON EDS</t>
  </si>
  <si>
    <t>DT3010</t>
  </si>
  <si>
    <t>PERFORMANCE PLAN</t>
  </si>
  <si>
    <t>DT3020</t>
  </si>
  <si>
    <t>STATE NOL</t>
  </si>
  <si>
    <t>DT3075</t>
  </si>
  <si>
    <t>LINE EXTENSION DEP ELEC</t>
  </si>
  <si>
    <t>DT3090</t>
  </si>
  <si>
    <t>PENSION FAS 87</t>
  </si>
  <si>
    <t>DT4098</t>
  </si>
  <si>
    <t>DEFERRED REGULATORY</t>
  </si>
  <si>
    <t>DT4120</t>
  </si>
  <si>
    <t>PENSION FAS 158 LIAB</t>
  </si>
  <si>
    <t>DT4125</t>
  </si>
  <si>
    <t>RET HLTH FAS158 LIAB</t>
  </si>
  <si>
    <t>DT4130</t>
  </si>
  <si>
    <t>FAS 106 RETIREE LIAB</t>
  </si>
  <si>
    <t>DT4135</t>
  </si>
  <si>
    <t>INS RESERVE LIAB</t>
  </si>
  <si>
    <t>DT4165</t>
  </si>
  <si>
    <t>NOL CARRYFORWARD</t>
  </si>
  <si>
    <t>DT4175</t>
  </si>
  <si>
    <t>REG RESA RIDER ASSET</t>
  </si>
  <si>
    <t>DT4415</t>
  </si>
  <si>
    <t>ALTERNATIVE FUEL VEHICLE CREDI</t>
  </si>
  <si>
    <t>DT4430</t>
  </si>
  <si>
    <t>RESEARCH AND DEV CREDIT</t>
  </si>
  <si>
    <t>DT4445</t>
  </si>
  <si>
    <t>STATE TAX CREDITS - R&amp;D</t>
  </si>
  <si>
    <t>DT4466</t>
  </si>
  <si>
    <t>PUC FEES</t>
  </si>
  <si>
    <t>190301</t>
  </si>
  <si>
    <t>DEFERRED TAX ASSET - EXCLUDE</t>
  </si>
  <si>
    <t>DT1032</t>
  </si>
  <si>
    <t>AIP Bonus</t>
  </si>
  <si>
    <t>DT1053</t>
  </si>
  <si>
    <t>STATE TAX CREDITS - ITC</t>
  </si>
  <si>
    <t>DT1510</t>
  </si>
  <si>
    <t>STATE INC TAX EXCLUDE</t>
  </si>
  <si>
    <t>DT3060</t>
  </si>
  <si>
    <t>FAS 143 (ARO)</t>
  </si>
  <si>
    <t>DT4110</t>
  </si>
  <si>
    <t>OTHER REGULATORY LIABILITIES</t>
  </si>
  <si>
    <t>DT4156</t>
  </si>
  <si>
    <t>OPERATING_LEASE</t>
  </si>
  <si>
    <t>DT4180</t>
  </si>
  <si>
    <t>ST RATE REFUND LIAB</t>
  </si>
  <si>
    <t>DT4300</t>
  </si>
  <si>
    <t>STATE TAX CREDITS VA</t>
  </si>
  <si>
    <t>DT4310</t>
  </si>
  <si>
    <t>STATE ITC</t>
  </si>
  <si>
    <t>DT4320</t>
  </si>
  <si>
    <t>STATE ITC FED EFF</t>
  </si>
  <si>
    <t>DT4325</t>
  </si>
  <si>
    <t>STATE ITC FAS 109</t>
  </si>
  <si>
    <t>DT4400</t>
  </si>
  <si>
    <t>FED EFF STATE FIN 48</t>
  </si>
  <si>
    <t>190998</t>
  </si>
  <si>
    <t>SVC CO DEF TX ASSET LT</t>
  </si>
  <si>
    <t>190999</t>
  </si>
  <si>
    <t>DEFERRED TAX ASSET LT - FERC</t>
  </si>
  <si>
    <t>DT1059</t>
  </si>
  <si>
    <t>STATE OTHER PROPERTY LT</t>
  </si>
  <si>
    <t>DT4062</t>
  </si>
  <si>
    <t>ACCELERATED DEPRECIATION ELEC</t>
  </si>
  <si>
    <t>282300</t>
  </si>
  <si>
    <t>DEF TAX LIAB PROP - INCLUDE</t>
  </si>
  <si>
    <t>DT1530</t>
  </si>
  <si>
    <t>STATE OTHER</t>
  </si>
  <si>
    <t>DT4094</t>
  </si>
  <si>
    <t>OTHER PROPERTY</t>
  </si>
  <si>
    <t>DT4097</t>
  </si>
  <si>
    <t>282301</t>
  </si>
  <si>
    <t>DEF TAX LIAB PROP - EXCLUDE</t>
  </si>
  <si>
    <t>DT4069</t>
  </si>
  <si>
    <t>ACCEL DEPREC GAAP</t>
  </si>
  <si>
    <t>DT4145</t>
  </si>
  <si>
    <t>APPRAISAL ADJ LIAB</t>
  </si>
  <si>
    <t>DT4360</t>
  </si>
  <si>
    <t>FIXED ASSET - DRY HOLES</t>
  </si>
  <si>
    <t>282302</t>
  </si>
  <si>
    <t>DEF TAX LIAB PROP - FLOW THRU</t>
  </si>
  <si>
    <t>DT4065</t>
  </si>
  <si>
    <t>FAS 109 EQUITY AFUDC</t>
  </si>
  <si>
    <t>282998</t>
  </si>
  <si>
    <t>SVC CO DEF TX LIAB PROP LT</t>
  </si>
  <si>
    <t>DT4060</t>
  </si>
  <si>
    <t>DEPRECIATION</t>
  </si>
  <si>
    <t>283300</t>
  </si>
  <si>
    <t>DEFERRED TAX LIAB - INCLUDE</t>
  </si>
  <si>
    <t>DT2021</t>
  </si>
  <si>
    <t>REG RETIREE HEALTHCARE ASSET</t>
  </si>
  <si>
    <t>DT3018</t>
  </si>
  <si>
    <t>FED EFFECT OF STATE NOL</t>
  </si>
  <si>
    <t>DT4040</t>
  </si>
  <si>
    <t>PREPAID EXPENSES</t>
  </si>
  <si>
    <t>DT4150</t>
  </si>
  <si>
    <t>LT RATE CASE ASSET</t>
  </si>
  <si>
    <t>DT4155</t>
  </si>
  <si>
    <t>REG PSC PENSION ASSET</t>
  </si>
  <si>
    <t>283301</t>
  </si>
  <si>
    <t>DEFERRED TAX LIAB - EXCLUDE</t>
  </si>
  <si>
    <t>DT1099</t>
  </si>
  <si>
    <t>OTHER</t>
  </si>
  <si>
    <t>DT4100</t>
  </si>
  <si>
    <t>GAIN DEFERRAL</t>
  </si>
  <si>
    <t>DT4185</t>
  </si>
  <si>
    <t>WINTER STORM URI</t>
  </si>
  <si>
    <t>DT4201</t>
  </si>
  <si>
    <t>LT REG OTHER ASSET</t>
  </si>
  <si>
    <t>DT4205</t>
  </si>
  <si>
    <t>SEVERANCE</t>
  </si>
  <si>
    <t>DT4220</t>
  </si>
  <si>
    <t>REG ENGY EFF ASSET</t>
  </si>
  <si>
    <t>DT4225</t>
  </si>
  <si>
    <t>REG ACCR FAC ELEC</t>
  </si>
  <si>
    <t>DT4230</t>
  </si>
  <si>
    <t>GOODWILL AMORT</t>
  </si>
  <si>
    <t>DT4265</t>
  </si>
  <si>
    <t>REG ASSET ARO LIABILITY</t>
  </si>
  <si>
    <t>DT4305</t>
  </si>
  <si>
    <t>FED EFF OF STATE CREDITS</t>
  </si>
  <si>
    <t>DT4330</t>
  </si>
  <si>
    <t>STATE ITC FAS 109 FED EFF</t>
  </si>
  <si>
    <t>283302</t>
  </si>
  <si>
    <t>DEFERRED TAX LIAB - FLOW THRU</t>
  </si>
  <si>
    <t>283999</t>
  </si>
  <si>
    <t>GAAP TO FERC DEFTX LIAB STATE</t>
  </si>
  <si>
    <t>DT3022</t>
  </si>
  <si>
    <t>STATE NOL – UTP</t>
  </si>
  <si>
    <t>DT4166</t>
  </si>
  <si>
    <t>NOL CARRYFORWARD – UTP</t>
  </si>
  <si>
    <t>Filter</t>
  </si>
  <si>
    <t/>
  </si>
  <si>
    <t>Row Labels</t>
  </si>
  <si>
    <t>Grand Total</t>
  </si>
  <si>
    <t>Sum of Sum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</si>
</sst>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mmm\-yyyy"/>
    <numFmt numFmtId="166" formatCode="_(* #,##0_);_(* \(#,##0\);_(* &quot;-&quot;??_);_(@_)"/>
    <numFmt numFmtId="167" formatCode="0.000%"/>
    <numFmt numFmtId="168" formatCode="#,##0.0"/>
    <numFmt numFmtId="169" formatCode="_(&quot;$&quot;* #,##0_);_(&quot;$&quot;* \(#,##0\);_(&quot;$&quot;* &quot;-&quot;??_);_(@_)"/>
  </numFmts>
  <fonts count="31">
    <font>
      <sz val="12"/>
      <name val="Arial MT"/>
    </font>
    <font>
      <sz val="11"/>
      <color theme="1"/>
      <name val="Aptos Narrow"/>
      <family val="2"/>
      <scheme val="minor"/>
    </font>
    <font>
      <sz val="11"/>
      <color theme="1"/>
      <name val="Aptos Narrow"/>
      <family val="2"/>
      <scheme val="minor"/>
    </font>
    <font>
      <sz val="11"/>
      <color theme="1"/>
      <name val="Aptos Narrow"/>
      <family val="2"/>
      <scheme val="minor"/>
    </font>
    <font>
      <sz val="10"/>
      <name val="Arial"/>
      <family val="2"/>
    </font>
    <font>
      <b/>
      <sz val="10"/>
      <name val="Times New Roman"/>
      <family val="1"/>
    </font>
    <font>
      <sz val="10"/>
      <name val="Times New Roman"/>
      <family val="1"/>
    </font>
    <font>
      <sz val="11"/>
      <color theme="1"/>
      <name val="Aptos Narrow"/>
      <family val="2"/>
      <scheme val="minor"/>
    </font>
    <font>
      <u/>
      <sz val="10"/>
      <name val="Times New Roman"/>
      <family val="1"/>
    </font>
    <font>
      <sz val="12"/>
      <name val="Arial MT"/>
    </font>
    <font>
      <b/>
      <sz val="10"/>
      <color theme="1"/>
      <name val="Times New Roman"/>
      <family val="1"/>
    </font>
    <font>
      <sz val="11"/>
      <color theme="1"/>
      <name val="Times New Roman"/>
      <family val="1"/>
    </font>
    <font>
      <sz val="11"/>
      <name val="Times New Roman"/>
      <family val="1"/>
    </font>
    <font>
      <sz val="10"/>
      <color theme="1"/>
      <name val="Times New Roman"/>
      <family val="1"/>
    </font>
    <font>
      <sz val="10"/>
      <color rgb="FF000000"/>
      <name val="Times New Roman"/>
      <family val="1"/>
    </font>
    <font>
      <b/>
      <sz val="8"/>
      <color rgb="FFFF0000"/>
      <name val="Times New Roman"/>
      <family val="1"/>
    </font>
    <font>
      <sz val="12"/>
      <name val="Times New Roman"/>
      <family val="1"/>
    </font>
    <font>
      <b/>
      <sz val="10"/>
      <color rgb="FF000000"/>
      <name val="Times New Roman"/>
      <family val="1"/>
    </font>
    <font>
      <b/>
      <u/>
      <sz val="10"/>
      <name val="Times New Roman"/>
      <family val="1"/>
    </font>
    <font>
      <sz val="8"/>
      <name val="Times New Roman"/>
      <family val="1"/>
    </font>
    <font>
      <b/>
      <sz val="9"/>
      <name val="Times New Roman"/>
      <family val="1"/>
    </font>
    <font>
      <sz val="10"/>
      <color rgb="FFFF0000"/>
      <name val="Times New Roman"/>
      <family val="1"/>
    </font>
    <font>
      <b/>
      <sz val="11"/>
      <color theme="1"/>
      <name val="Aptos Narrow"/>
      <family val="2"/>
      <scheme val="minor"/>
    </font>
    <font>
      <b/>
      <sz val="12"/>
      <color rgb="FFFF0000"/>
      <name val="Arial MT"/>
    </font>
    <font>
      <sz val="12"/>
      <name val="Calibri"/>
      <family val="2"/>
    </font>
    <font>
      <b/>
      <sz val="12"/>
      <color rgb="FFFF0000"/>
      <name val="Calibri"/>
      <family val="2"/>
    </font>
    <font>
      <sz val="8"/>
      <name val="Arial MT"/>
    </font>
    <font>
      <b/>
      <sz val="11"/>
      <color rgb="FFFF0000"/>
      <name val="Aptos Narrow"/>
      <family val="2"/>
      <scheme val="minor"/>
    </font>
    <font>
      <b/>
      <sz val="10"/>
      <name val="Arial Unicode MS"/>
    </font>
    <font>
      <sz val="12"/>
      <color rgb="FFFF0000"/>
      <name val="Arial MT"/>
    </font>
    <font>
      <b/>
      <sz val="10"/>
      <color rgb="FFFF0000"/>
      <name val="Arial Unicode MS"/>
    </font>
  </fonts>
  <fills count="11">
    <fill>
      <patternFill patternType="none"/>
    </fill>
    <fill>
      <patternFill patternType="gray125"/>
    </fill>
    <fill>
      <patternFill patternType="solid">
        <fgColor rgb="FFFFFF99"/>
        <bgColor indexed="64"/>
      </patternFill>
    </fill>
    <fill>
      <patternFill patternType="solid">
        <fgColor rgb="FFFFFF00"/>
        <bgColor indexed="64"/>
      </patternFill>
    </fill>
    <fill>
      <patternFill patternType="solid">
        <fgColor theme="9" tint="0.59999389629810485"/>
        <bgColor indexed="64"/>
      </patternFill>
    </fill>
    <fill>
      <patternFill patternType="solid">
        <fgColor rgb="FF92D050"/>
        <bgColor indexed="64"/>
      </patternFill>
    </fill>
    <fill>
      <patternFill patternType="solid">
        <fgColor theme="7" tint="0.59999389629810485"/>
        <bgColor indexed="64"/>
      </patternFill>
    </fill>
    <fill>
      <patternFill patternType="solid">
        <fgColor rgb="FFC0E2C0"/>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indexed="22"/>
        <bgColor indexed="64"/>
      </patternFill>
    </fill>
  </fills>
  <borders count="2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000000"/>
      </bottom>
      <diagonal/>
    </border>
    <border>
      <left style="medium">
        <color indexed="64"/>
      </left>
      <right style="medium">
        <color indexed="64"/>
      </right>
      <top style="medium">
        <color indexed="64"/>
      </top>
      <bottom style="medium">
        <color indexed="64"/>
      </bottom>
      <diagonal/>
    </border>
    <border>
      <left style="thin">
        <color rgb="FF000000"/>
      </left>
      <right/>
      <top style="medium">
        <color indexed="64"/>
      </top>
      <bottom style="medium">
        <color indexed="64"/>
      </bottom>
      <diagonal/>
    </border>
    <border>
      <left/>
      <right/>
      <top style="thin">
        <color rgb="FF000000"/>
      </top>
      <bottom/>
      <diagonal/>
    </border>
    <border>
      <left/>
      <right/>
      <top/>
      <bottom style="double">
        <color indexed="64"/>
      </bottom>
      <diagonal/>
    </border>
    <border>
      <left/>
      <right/>
      <top style="thin">
        <color rgb="FF000000"/>
      </top>
      <bottom style="thin">
        <color rgb="FF000000"/>
      </bottom>
      <diagonal/>
    </border>
    <border>
      <left/>
      <right/>
      <top style="thin">
        <color indexed="64"/>
      </top>
      <bottom style="double">
        <color indexed="64"/>
      </bottom>
      <diagonal/>
    </border>
    <border>
      <left/>
      <right/>
      <top style="thin">
        <color indexed="64"/>
      </top>
      <bottom style="medium">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diagonal/>
    </border>
  </borders>
  <cellStyleXfs count="27">
    <xf numFmtId="164" fontId="0" fillId="0" borderId="0" applyProtection="0"/>
    <xf numFmtId="0" fontId="4" fillId="0" borderId="0"/>
    <xf numFmtId="43" fontId="4" fillId="0" borderId="0" applyFont="0" applyFill="0" applyBorder="0" applyAlignment="0" applyProtection="0"/>
    <xf numFmtId="0" fontId="4" fillId="0" borderId="0"/>
    <xf numFmtId="9" fontId="7" fillId="0" borderId="0" applyFont="0" applyFill="0" applyBorder="0" applyAlignment="0" applyProtection="0"/>
    <xf numFmtId="43" fontId="9"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14" fillId="0" borderId="0"/>
    <xf numFmtId="9" fontId="4" fillId="0" borderId="0" applyFont="0" applyFill="0" applyBorder="0" applyAlignment="0" applyProtection="0"/>
    <xf numFmtId="44" fontId="9"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9" fontId="9"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cellStyleXfs>
  <cellXfs count="238">
    <xf numFmtId="164" fontId="0" fillId="0" borderId="0" xfId="0"/>
    <xf numFmtId="0" fontId="5" fillId="0" borderId="0" xfId="1" applyFont="1" applyAlignment="1">
      <alignment horizontal="center"/>
    </xf>
    <xf numFmtId="0" fontId="5" fillId="0" borderId="0" xfId="1" applyFont="1"/>
    <xf numFmtId="0" fontId="5" fillId="0" borderId="1" xfId="1" applyFont="1" applyBorder="1" applyAlignment="1">
      <alignment horizontal="center"/>
    </xf>
    <xf numFmtId="0" fontId="6" fillId="0" borderId="0" xfId="1" applyFont="1" applyAlignment="1">
      <alignment horizontal="center"/>
    </xf>
    <xf numFmtId="0" fontId="8" fillId="0" borderId="0" xfId="1" applyFont="1" applyAlignment="1">
      <alignment horizontal="center"/>
    </xf>
    <xf numFmtId="0" fontId="6" fillId="0" borderId="0" xfId="1" applyFont="1" applyAlignment="1">
      <alignment horizontal="center" vertical="top"/>
    </xf>
    <xf numFmtId="0" fontId="11" fillId="0" borderId="0" xfId="6" applyFont="1"/>
    <xf numFmtId="0" fontId="12" fillId="0" borderId="0" xfId="6" applyFont="1"/>
    <xf numFmtId="164" fontId="6" fillId="0" borderId="0" xfId="6" applyNumberFormat="1" applyFont="1"/>
    <xf numFmtId="167" fontId="5" fillId="0" borderId="0" xfId="7" applyNumberFormat="1" applyFont="1" applyFill="1" applyAlignment="1">
      <alignment horizontal="center"/>
    </xf>
    <xf numFmtId="164" fontId="6" fillId="0" borderId="0" xfId="6" applyNumberFormat="1" applyFont="1" applyAlignment="1">
      <alignment horizontal="center"/>
    </xf>
    <xf numFmtId="164" fontId="5" fillId="0" borderId="0" xfId="6" applyNumberFormat="1" applyFont="1" applyAlignment="1">
      <alignment horizontal="center"/>
    </xf>
    <xf numFmtId="165" fontId="5" fillId="2" borderId="0" xfId="6" applyNumberFormat="1" applyFont="1" applyFill="1" applyAlignment="1">
      <alignment horizontal="center"/>
    </xf>
    <xf numFmtId="165" fontId="5" fillId="2" borderId="0" xfId="6" quotePrefix="1" applyNumberFormat="1" applyFont="1" applyFill="1" applyAlignment="1">
      <alignment horizontal="center"/>
    </xf>
    <xf numFmtId="164" fontId="5" fillId="0" borderId="0" xfId="6" applyNumberFormat="1" applyFont="1" applyAlignment="1">
      <alignment horizontal="right"/>
    </xf>
    <xf numFmtId="167" fontId="6" fillId="0" borderId="0" xfId="7" applyNumberFormat="1" applyFont="1" applyAlignment="1">
      <alignment horizontal="center"/>
    </xf>
    <xf numFmtId="165" fontId="5" fillId="0" borderId="0" xfId="6" applyNumberFormat="1" applyFont="1" applyAlignment="1">
      <alignment horizontal="center"/>
    </xf>
    <xf numFmtId="165" fontId="5" fillId="0" borderId="0" xfId="6" quotePrefix="1" applyNumberFormat="1" applyFont="1" applyAlignment="1">
      <alignment horizontal="center"/>
    </xf>
    <xf numFmtId="3" fontId="6" fillId="0" borderId="1" xfId="6" applyNumberFormat="1" applyFont="1" applyBorder="1" applyAlignment="1">
      <alignment horizontal="center"/>
    </xf>
    <xf numFmtId="164" fontId="5" fillId="0" borderId="0" xfId="6" applyNumberFormat="1" applyFont="1"/>
    <xf numFmtId="167" fontId="5" fillId="0" borderId="0" xfId="7" applyNumberFormat="1" applyFont="1" applyFill="1"/>
    <xf numFmtId="164" fontId="5" fillId="0" borderId="2" xfId="6" applyNumberFormat="1" applyFont="1" applyBorder="1"/>
    <xf numFmtId="164" fontId="5" fillId="0" borderId="2" xfId="6" applyNumberFormat="1" applyFont="1" applyBorder="1" applyAlignment="1">
      <alignment horizontal="center" wrapText="1"/>
    </xf>
    <xf numFmtId="164" fontId="5" fillId="0" borderId="0" xfId="6" applyNumberFormat="1" applyFont="1" applyAlignment="1">
      <alignment horizontal="center" wrapText="1"/>
    </xf>
    <xf numFmtId="3" fontId="6" fillId="0" borderId="0" xfId="6" applyNumberFormat="1" applyFont="1"/>
    <xf numFmtId="3" fontId="6" fillId="2" borderId="0" xfId="6" quotePrefix="1" applyNumberFormat="1" applyFont="1" applyFill="1" applyAlignment="1">
      <alignment horizontal="right"/>
    </xf>
    <xf numFmtId="166" fontId="6" fillId="2" borderId="0" xfId="8" applyNumberFormat="1" applyFont="1" applyFill="1" applyAlignment="1"/>
    <xf numFmtId="3" fontId="6" fillId="0" borderId="0" xfId="6" applyNumberFormat="1" applyFont="1" applyAlignment="1">
      <alignment horizontal="center"/>
    </xf>
    <xf numFmtId="167" fontId="13" fillId="0" borderId="0" xfId="7" applyNumberFormat="1" applyFont="1" applyFill="1" applyBorder="1" applyAlignment="1">
      <alignment horizontal="center"/>
    </xf>
    <xf numFmtId="166" fontId="6" fillId="0" borderId="0" xfId="8" applyNumberFormat="1" applyFont="1" applyFill="1" applyBorder="1" applyAlignment="1"/>
    <xf numFmtId="3" fontId="6" fillId="0" borderId="0" xfId="9" applyNumberFormat="1" applyFont="1"/>
    <xf numFmtId="3" fontId="6" fillId="2" borderId="0" xfId="6" applyNumberFormat="1" applyFont="1" applyFill="1"/>
    <xf numFmtId="166" fontId="6" fillId="2" borderId="5" xfId="8" applyNumberFormat="1" applyFont="1" applyFill="1" applyBorder="1" applyAlignment="1">
      <alignment horizontal="center"/>
    </xf>
    <xf numFmtId="167" fontId="6" fillId="2" borderId="5" xfId="7" applyNumberFormat="1" applyFont="1" applyFill="1" applyBorder="1" applyAlignment="1">
      <alignment horizontal="center"/>
    </xf>
    <xf numFmtId="3" fontId="5" fillId="0" borderId="0" xfId="6" applyNumberFormat="1" applyFont="1"/>
    <xf numFmtId="166" fontId="5" fillId="0" borderId="6" xfId="8" applyNumberFormat="1" applyFont="1" applyFill="1" applyBorder="1" applyAlignment="1"/>
    <xf numFmtId="166" fontId="5" fillId="0" borderId="0" xfId="8" applyNumberFormat="1" applyFont="1" applyFill="1" applyBorder="1" applyAlignment="1">
      <alignment horizontal="center"/>
    </xf>
    <xf numFmtId="166" fontId="5" fillId="0" borderId="0" xfId="8" applyNumberFormat="1" applyFont="1" applyFill="1" applyBorder="1" applyAlignment="1"/>
    <xf numFmtId="166" fontId="6" fillId="0" borderId="0" xfId="8" applyNumberFormat="1" applyFont="1" applyFill="1" applyBorder="1" applyAlignment="1">
      <alignment horizontal="center"/>
    </xf>
    <xf numFmtId="3" fontId="6" fillId="2" borderId="0" xfId="6" applyNumberFormat="1" applyFont="1" applyFill="1" applyAlignment="1">
      <alignment horizontal="right"/>
    </xf>
    <xf numFmtId="3" fontId="6" fillId="2" borderId="5" xfId="6" applyNumberFormat="1" applyFont="1" applyFill="1" applyBorder="1" applyAlignment="1">
      <alignment horizontal="right"/>
    </xf>
    <xf numFmtId="166" fontId="6" fillId="2" borderId="5" xfId="8" applyNumberFormat="1" applyFont="1" applyFill="1" applyBorder="1" applyAlignment="1"/>
    <xf numFmtId="166" fontId="6" fillId="0" borderId="5" xfId="8" applyNumberFormat="1" applyFont="1" applyFill="1" applyBorder="1" applyAlignment="1"/>
    <xf numFmtId="166" fontId="6" fillId="2" borderId="0" xfId="8" applyNumberFormat="1" applyFont="1" applyFill="1" applyBorder="1" applyAlignment="1">
      <alignment horizontal="center"/>
    </xf>
    <xf numFmtId="168" fontId="6" fillId="2" borderId="0" xfId="6" quotePrefix="1" applyNumberFormat="1" applyFont="1" applyFill="1" applyAlignment="1">
      <alignment horizontal="right"/>
    </xf>
    <xf numFmtId="3" fontId="5" fillId="0" borderId="0" xfId="6" applyNumberFormat="1" applyFont="1" applyAlignment="1">
      <alignment wrapText="1"/>
    </xf>
    <xf numFmtId="43" fontId="15" fillId="0" borderId="0" xfId="8" applyFont="1" applyFill="1" applyBorder="1" applyAlignment="1">
      <alignment horizontal="left"/>
    </xf>
    <xf numFmtId="166" fontId="5" fillId="0" borderId="5" xfId="8" applyNumberFormat="1" applyFont="1" applyFill="1" applyBorder="1" applyAlignment="1"/>
    <xf numFmtId="43" fontId="15" fillId="0" borderId="5" xfId="8" applyFont="1" applyFill="1" applyBorder="1" applyAlignment="1">
      <alignment horizontal="left"/>
    </xf>
    <xf numFmtId="164" fontId="16" fillId="0" borderId="0" xfId="0" applyFont="1"/>
    <xf numFmtId="167" fontId="5" fillId="0" borderId="0" xfId="10" applyNumberFormat="1" applyFont="1" applyFill="1" applyBorder="1" applyAlignment="1">
      <alignment horizontal="center"/>
    </xf>
    <xf numFmtId="0" fontId="12" fillId="0" borderId="0" xfId="6" applyFont="1" applyAlignment="1">
      <alignment wrapText="1"/>
    </xf>
    <xf numFmtId="0" fontId="11" fillId="0" borderId="0" xfId="6" applyFont="1" applyAlignment="1">
      <alignment wrapText="1"/>
    </xf>
    <xf numFmtId="164" fontId="16" fillId="0" borderId="0" xfId="0" applyFont="1" applyAlignment="1">
      <alignment vertical="top"/>
    </xf>
    <xf numFmtId="0" fontId="11" fillId="0" borderId="0" xfId="6" applyFont="1" applyAlignment="1">
      <alignment vertical="top" wrapText="1"/>
    </xf>
    <xf numFmtId="0" fontId="11" fillId="0" borderId="0" xfId="6" applyFont="1" applyAlignment="1">
      <alignment vertical="top"/>
    </xf>
    <xf numFmtId="0" fontId="14" fillId="0" borderId="0" xfId="9" applyAlignment="1">
      <alignment horizontal="left" vertical="top"/>
    </xf>
    <xf numFmtId="0" fontId="14" fillId="0" borderId="0" xfId="9" applyAlignment="1">
      <alignment horizontal="center" vertical="top"/>
    </xf>
    <xf numFmtId="0" fontId="14" fillId="0" borderId="0" xfId="9" applyAlignment="1">
      <alignment vertical="top" wrapText="1"/>
    </xf>
    <xf numFmtId="0" fontId="5" fillId="0" borderId="0" xfId="9" applyFont="1" applyAlignment="1">
      <alignment vertical="top" wrapText="1"/>
    </xf>
    <xf numFmtId="0" fontId="5" fillId="2" borderId="0" xfId="9" applyFont="1" applyFill="1" applyAlignment="1">
      <alignment horizontal="center" vertical="top" wrapText="1"/>
    </xf>
    <xf numFmtId="0" fontId="14" fillId="0" borderId="0" xfId="9" applyAlignment="1">
      <alignment horizontal="center" wrapText="1"/>
    </xf>
    <xf numFmtId="0" fontId="14" fillId="0" borderId="0" xfId="9" applyAlignment="1">
      <alignment wrapText="1"/>
    </xf>
    <xf numFmtId="0" fontId="14" fillId="0" borderId="0" xfId="9" applyAlignment="1">
      <alignment horizontal="left" wrapText="1"/>
    </xf>
    <xf numFmtId="10" fontId="14" fillId="2" borderId="0" xfId="9" applyNumberFormat="1" applyFill="1" applyAlignment="1">
      <alignment horizontal="center" vertical="top" shrinkToFit="1"/>
    </xf>
    <xf numFmtId="10" fontId="14" fillId="2" borderId="0" xfId="7" applyNumberFormat="1" applyFont="1" applyFill="1" applyAlignment="1">
      <alignment horizontal="center" vertical="top"/>
    </xf>
    <xf numFmtId="0" fontId="5" fillId="0" borderId="0" xfId="9" applyFont="1" applyAlignment="1">
      <alignment horizontal="center" vertical="center" wrapText="1"/>
    </xf>
    <xf numFmtId="0" fontId="14" fillId="0" borderId="0" xfId="9" applyAlignment="1">
      <alignment vertical="center" wrapText="1"/>
    </xf>
    <xf numFmtId="0" fontId="5" fillId="0" borderId="7" xfId="9" applyFont="1" applyBorder="1" applyAlignment="1">
      <alignment horizontal="center" vertical="center" wrapText="1"/>
    </xf>
    <xf numFmtId="0" fontId="14" fillId="0" borderId="10" xfId="9" applyBorder="1" applyAlignment="1">
      <alignment vertical="center" wrapText="1"/>
    </xf>
    <xf numFmtId="0" fontId="17" fillId="0" borderId="11" xfId="9" quotePrefix="1" applyFont="1" applyBorder="1" applyAlignment="1">
      <alignment horizontal="center" vertical="center" wrapText="1"/>
    </xf>
    <xf numFmtId="0" fontId="5" fillId="0" borderId="11" xfId="9" quotePrefix="1" applyFont="1" applyBorder="1" applyAlignment="1">
      <alignment horizontal="center" vertical="center"/>
    </xf>
    <xf numFmtId="0" fontId="5" fillId="0" borderId="12" xfId="9" applyFont="1" applyBorder="1" applyAlignment="1">
      <alignment horizontal="center" vertical="center" wrapText="1"/>
    </xf>
    <xf numFmtId="0" fontId="17" fillId="0" borderId="11" xfId="9" applyFont="1" applyBorder="1" applyAlignment="1">
      <alignment horizontal="center" vertical="center" wrapText="1"/>
    </xf>
    <xf numFmtId="0" fontId="14" fillId="0" borderId="0" xfId="9" applyAlignment="1">
      <alignment horizontal="left" vertical="center"/>
    </xf>
    <xf numFmtId="1" fontId="17" fillId="0" borderId="0" xfId="9" applyNumberFormat="1" applyFont="1" applyAlignment="1">
      <alignment horizontal="center" vertical="top" shrinkToFit="1"/>
    </xf>
    <xf numFmtId="0" fontId="18" fillId="0" borderId="0" xfId="9" applyFont="1" applyAlignment="1">
      <alignment vertical="top" wrapText="1"/>
    </xf>
    <xf numFmtId="0" fontId="14" fillId="0" borderId="13" xfId="9" applyBorder="1" applyAlignment="1">
      <alignment horizontal="left" wrapText="1"/>
    </xf>
    <xf numFmtId="0" fontId="6" fillId="0" borderId="0" xfId="9" applyFont="1" applyAlignment="1">
      <alignment vertical="center" wrapText="1"/>
    </xf>
    <xf numFmtId="1" fontId="14" fillId="2" borderId="0" xfId="9" applyNumberFormat="1" applyFill="1" applyAlignment="1">
      <alignment vertical="top" shrinkToFit="1"/>
    </xf>
    <xf numFmtId="166" fontId="14" fillId="2" borderId="0" xfId="5" applyNumberFormat="1" applyFont="1" applyFill="1" applyAlignment="1">
      <alignment vertical="top" shrinkToFit="1"/>
    </xf>
    <xf numFmtId="166" fontId="14" fillId="0" borderId="0" xfId="8" applyNumberFormat="1" applyFont="1" applyAlignment="1">
      <alignment horizontal="left" vertical="top"/>
    </xf>
    <xf numFmtId="166" fontId="14" fillId="0" borderId="0" xfId="9" applyNumberFormat="1" applyAlignment="1">
      <alignment horizontal="left" vertical="top"/>
    </xf>
    <xf numFmtId="166" fontId="14" fillId="0" borderId="0" xfId="8" applyNumberFormat="1" applyFont="1" applyBorder="1" applyAlignment="1">
      <alignment vertical="top" shrinkToFit="1"/>
    </xf>
    <xf numFmtId="166" fontId="14" fillId="0" borderId="0" xfId="8" applyNumberFormat="1" applyFont="1" applyAlignment="1">
      <alignment vertical="top" shrinkToFit="1"/>
    </xf>
    <xf numFmtId="0" fontId="14" fillId="2" borderId="0" xfId="9" applyFill="1" applyAlignment="1">
      <alignment wrapText="1"/>
    </xf>
    <xf numFmtId="166" fontId="14" fillId="2" borderId="5" xfId="8" applyNumberFormat="1" applyFont="1" applyFill="1" applyBorder="1" applyAlignment="1">
      <alignment wrapText="1"/>
    </xf>
    <xf numFmtId="166" fontId="14" fillId="0" borderId="5" xfId="8" applyNumberFormat="1" applyFont="1" applyBorder="1" applyAlignment="1">
      <alignment vertical="top" shrinkToFit="1"/>
    </xf>
    <xf numFmtId="166" fontId="14" fillId="0" borderId="5" xfId="8" applyNumberFormat="1" applyFont="1" applyBorder="1" applyAlignment="1">
      <alignment horizontal="left" vertical="top"/>
    </xf>
    <xf numFmtId="166" fontId="14" fillId="0" borderId="5" xfId="9" applyNumberFormat="1" applyBorder="1" applyAlignment="1">
      <alignment horizontal="left" vertical="top"/>
    </xf>
    <xf numFmtId="0" fontId="14" fillId="0" borderId="0" xfId="9" applyAlignment="1">
      <alignment horizontal="left" vertical="center" wrapText="1"/>
    </xf>
    <xf numFmtId="166" fontId="14" fillId="0" borderId="0" xfId="8" applyNumberFormat="1" applyFont="1" applyAlignment="1">
      <alignment vertical="center" wrapText="1"/>
    </xf>
    <xf numFmtId="166" fontId="14" fillId="2" borderId="0" xfId="8" applyNumberFormat="1" applyFont="1" applyFill="1" applyAlignment="1">
      <alignment vertical="top" shrinkToFit="1"/>
    </xf>
    <xf numFmtId="0" fontId="19" fillId="0" borderId="0" xfId="9" applyFont="1" applyAlignment="1">
      <alignment vertical="center" wrapText="1"/>
    </xf>
    <xf numFmtId="166" fontId="14" fillId="2" borderId="0" xfId="8" applyNumberFormat="1" applyFont="1" applyFill="1" applyBorder="1" applyAlignment="1">
      <alignment vertical="top" shrinkToFit="1"/>
    </xf>
    <xf numFmtId="166" fontId="14" fillId="2" borderId="5" xfId="8" applyNumberFormat="1" applyFont="1" applyFill="1" applyBorder="1" applyAlignment="1">
      <alignment vertical="top" shrinkToFit="1"/>
    </xf>
    <xf numFmtId="166" fontId="14" fillId="0" borderId="0" xfId="8" applyNumberFormat="1" applyFont="1" applyBorder="1" applyAlignment="1">
      <alignment horizontal="left" vertical="top"/>
    </xf>
    <xf numFmtId="0" fontId="20" fillId="0" borderId="0" xfId="9" applyFont="1" applyAlignment="1">
      <alignment vertical="top" wrapText="1"/>
    </xf>
    <xf numFmtId="166" fontId="14" fillId="0" borderId="14" xfId="8" applyNumberFormat="1" applyFont="1" applyBorder="1" applyAlignment="1">
      <alignment vertical="top" shrinkToFit="1"/>
    </xf>
    <xf numFmtId="0" fontId="5" fillId="0" borderId="0" xfId="9" applyFont="1" applyAlignment="1">
      <alignment horizontal="left" vertical="top" wrapText="1"/>
    </xf>
    <xf numFmtId="1" fontId="17" fillId="0" borderId="0" xfId="9" applyNumberFormat="1" applyFont="1" applyAlignment="1">
      <alignment horizontal="center" vertical="center" shrinkToFit="1"/>
    </xf>
    <xf numFmtId="0" fontId="18" fillId="0" borderId="0" xfId="9" applyFont="1" applyAlignment="1">
      <alignment vertical="center" wrapText="1"/>
    </xf>
    <xf numFmtId="0" fontId="5" fillId="0" borderId="0" xfId="9" applyFont="1" applyAlignment="1">
      <alignment vertical="center" wrapText="1"/>
    </xf>
    <xf numFmtId="166" fontId="14" fillId="0" borderId="0" xfId="8" applyNumberFormat="1" applyFont="1" applyBorder="1" applyAlignment="1">
      <alignment vertical="center" wrapText="1"/>
    </xf>
    <xf numFmtId="166" fontId="14" fillId="0" borderId="0" xfId="8" applyNumberFormat="1" applyFont="1" applyFill="1" applyAlignment="1">
      <alignment horizontal="left" vertical="top"/>
    </xf>
    <xf numFmtId="0" fontId="6" fillId="2" borderId="0" xfId="9" applyFont="1" applyFill="1" applyAlignment="1">
      <alignment vertical="top" wrapText="1"/>
    </xf>
    <xf numFmtId="166" fontId="6" fillId="2" borderId="0" xfId="8" applyNumberFormat="1" applyFont="1" applyFill="1" applyAlignment="1">
      <alignment vertical="top" wrapText="1"/>
    </xf>
    <xf numFmtId="166" fontId="14" fillId="0" borderId="15" xfId="8" applyNumberFormat="1" applyFont="1" applyBorder="1" applyAlignment="1">
      <alignment vertical="top" shrinkToFit="1"/>
    </xf>
    <xf numFmtId="166" fontId="14" fillId="0" borderId="10" xfId="8" applyNumberFormat="1" applyFont="1" applyBorder="1" applyAlignment="1">
      <alignment vertical="top" shrinkToFit="1"/>
    </xf>
    <xf numFmtId="166" fontId="14" fillId="0" borderId="15" xfId="8" applyNumberFormat="1" applyFont="1" applyFill="1" applyBorder="1" applyAlignment="1">
      <alignment vertical="top" shrinkToFit="1"/>
    </xf>
    <xf numFmtId="166" fontId="14" fillId="0" borderId="15" xfId="8" applyNumberFormat="1" applyFont="1" applyBorder="1" applyAlignment="1">
      <alignment wrapText="1"/>
    </xf>
    <xf numFmtId="166" fontId="21" fillId="0" borderId="0" xfId="9" applyNumberFormat="1" applyFont="1" applyAlignment="1">
      <alignment horizontal="left" vertical="top"/>
    </xf>
    <xf numFmtId="0" fontId="13" fillId="0" borderId="0" xfId="6" applyFont="1"/>
    <xf numFmtId="39" fontId="13" fillId="0" borderId="0" xfId="6" applyNumberFormat="1" applyFont="1"/>
    <xf numFmtId="0" fontId="6" fillId="0" borderId="0" xfId="9" applyFont="1" applyAlignment="1">
      <alignment horizontal="center" vertical="top" wrapText="1"/>
    </xf>
    <xf numFmtId="0" fontId="6" fillId="0" borderId="0" xfId="9" applyFont="1" applyAlignment="1">
      <alignment horizontal="left" vertical="top" wrapText="1"/>
    </xf>
    <xf numFmtId="43" fontId="14" fillId="0" borderId="0" xfId="8" applyFont="1" applyAlignment="1">
      <alignment horizontal="left" vertical="top"/>
    </xf>
    <xf numFmtId="0" fontId="3" fillId="0" borderId="0" xfId="12"/>
    <xf numFmtId="0" fontId="3" fillId="0" borderId="0" xfId="12" applyAlignment="1">
      <alignment wrapText="1"/>
    </xf>
    <xf numFmtId="6" fontId="3" fillId="0" borderId="0" xfId="12" applyNumberFormat="1"/>
    <xf numFmtId="14" fontId="3" fillId="0" borderId="0" xfId="12" applyNumberFormat="1"/>
    <xf numFmtId="21" fontId="3" fillId="0" borderId="0" xfId="12" applyNumberFormat="1"/>
    <xf numFmtId="8" fontId="0" fillId="4" borderId="0" xfId="0" applyNumberFormat="1" applyFill="1"/>
    <xf numFmtId="8" fontId="22" fillId="0" borderId="0" xfId="0" applyNumberFormat="1" applyFont="1"/>
    <xf numFmtId="6" fontId="0" fillId="3" borderId="0" xfId="0" applyNumberFormat="1" applyFill="1"/>
    <xf numFmtId="6" fontId="0" fillId="0" borderId="0" xfId="0" applyNumberFormat="1"/>
    <xf numFmtId="6" fontId="0" fillId="4" borderId="0" xfId="0" applyNumberFormat="1" applyFill="1"/>
    <xf numFmtId="164" fontId="23" fillId="0" borderId="0" xfId="0" applyFont="1"/>
    <xf numFmtId="0" fontId="3" fillId="0" borderId="0" xfId="13"/>
    <xf numFmtId="166" fontId="0" fillId="0" borderId="0" xfId="14" applyNumberFormat="1" applyFont="1"/>
    <xf numFmtId="0" fontId="3" fillId="6" borderId="0" xfId="13" applyFill="1"/>
    <xf numFmtId="6" fontId="3" fillId="0" borderId="0" xfId="13" applyNumberFormat="1"/>
    <xf numFmtId="8" fontId="3" fillId="0" borderId="0" xfId="13" applyNumberFormat="1"/>
    <xf numFmtId="43" fontId="3" fillId="4" borderId="0" xfId="13" applyNumberFormat="1" applyFill="1"/>
    <xf numFmtId="6" fontId="3" fillId="4" borderId="0" xfId="13" applyNumberFormat="1" applyFill="1"/>
    <xf numFmtId="166" fontId="3" fillId="0" borderId="0" xfId="13" applyNumberFormat="1"/>
    <xf numFmtId="166" fontId="3" fillId="6" borderId="0" xfId="13" applyNumberFormat="1" applyFill="1"/>
    <xf numFmtId="166" fontId="3" fillId="3" borderId="0" xfId="13" applyNumberFormat="1" applyFill="1"/>
    <xf numFmtId="0" fontId="22" fillId="0" borderId="0" xfId="13" applyFont="1"/>
    <xf numFmtId="166" fontId="22" fillId="0" borderId="16" xfId="13" applyNumberFormat="1" applyFont="1" applyBorder="1"/>
    <xf numFmtId="166" fontId="3" fillId="6" borderId="16" xfId="13" applyNumberFormat="1" applyFill="1" applyBorder="1"/>
    <xf numFmtId="10" fontId="0" fillId="0" borderId="0" xfId="15" applyNumberFormat="1" applyFont="1"/>
    <xf numFmtId="0" fontId="3" fillId="0" borderId="0" xfId="16"/>
    <xf numFmtId="8" fontId="3" fillId="0" borderId="0" xfId="16" applyNumberFormat="1"/>
    <xf numFmtId="8" fontId="0" fillId="4" borderId="0" xfId="5" applyNumberFormat="1" applyFont="1" applyFill="1"/>
    <xf numFmtId="0" fontId="3" fillId="0" borderId="0" xfId="17"/>
    <xf numFmtId="8" fontId="3" fillId="0" borderId="0" xfId="17" applyNumberFormat="1"/>
    <xf numFmtId="0" fontId="3" fillId="5" borderId="0" xfId="13" applyFill="1"/>
    <xf numFmtId="6" fontId="3" fillId="5" borderId="0" xfId="13" applyNumberFormat="1" applyFill="1"/>
    <xf numFmtId="166" fontId="3" fillId="5" borderId="0" xfId="13" applyNumberFormat="1" applyFill="1"/>
    <xf numFmtId="166" fontId="3" fillId="5" borderId="16" xfId="13" applyNumberFormat="1" applyFill="1" applyBorder="1"/>
    <xf numFmtId="0" fontId="22" fillId="0" borderId="0" xfId="18" applyFont="1"/>
    <xf numFmtId="0" fontId="22" fillId="7" borderId="0" xfId="18" applyFont="1" applyFill="1"/>
    <xf numFmtId="0" fontId="22" fillId="7" borderId="0" xfId="18" quotePrefix="1" applyFont="1" applyFill="1"/>
    <xf numFmtId="6" fontId="22" fillId="0" borderId="0" xfId="18" applyNumberFormat="1" applyFont="1"/>
    <xf numFmtId="0" fontId="22" fillId="0" borderId="0" xfId="18" quotePrefix="1" applyFont="1"/>
    <xf numFmtId="0" fontId="3" fillId="0" borderId="0" xfId="18"/>
    <xf numFmtId="6" fontId="3" fillId="0" borderId="0" xfId="18" applyNumberFormat="1"/>
    <xf numFmtId="0" fontId="3" fillId="7" borderId="0" xfId="18" applyFill="1"/>
    <xf numFmtId="6" fontId="3" fillId="7" borderId="0" xfId="18" applyNumberFormat="1" applyFill="1"/>
    <xf numFmtId="0" fontId="3" fillId="0" borderId="0" xfId="18" quotePrefix="1"/>
    <xf numFmtId="0" fontId="3" fillId="0" borderId="0" xfId="19"/>
    <xf numFmtId="8" fontId="3" fillId="0" borderId="0" xfId="19" applyNumberFormat="1"/>
    <xf numFmtId="169" fontId="3" fillId="6" borderId="0" xfId="11" applyNumberFormat="1" applyFont="1" applyFill="1"/>
    <xf numFmtId="164" fontId="24" fillId="0" borderId="0" xfId="0" applyFont="1"/>
    <xf numFmtId="164" fontId="24" fillId="0" borderId="0" xfId="0" applyFont="1" applyAlignment="1">
      <alignment wrapText="1"/>
    </xf>
    <xf numFmtId="8" fontId="24" fillId="0" borderId="0" xfId="0" applyNumberFormat="1" applyFont="1"/>
    <xf numFmtId="14" fontId="24" fillId="0" borderId="0" xfId="0" applyNumberFormat="1" applyFont="1"/>
    <xf numFmtId="21" fontId="24" fillId="0" borderId="0" xfId="0" applyNumberFormat="1" applyFont="1"/>
    <xf numFmtId="164" fontId="25" fillId="0" borderId="0" xfId="0" applyFont="1"/>
    <xf numFmtId="8" fontId="24" fillId="8" borderId="0" xfId="0" applyNumberFormat="1" applyFont="1" applyFill="1"/>
    <xf numFmtId="166" fontId="24" fillId="0" borderId="0" xfId="5" applyNumberFormat="1" applyFont="1"/>
    <xf numFmtId="8" fontId="24" fillId="3" borderId="0" xfId="0" applyNumberFormat="1" applyFont="1" applyFill="1"/>
    <xf numFmtId="49" fontId="5" fillId="0" borderId="0" xfId="1" applyNumberFormat="1" applyFont="1"/>
    <xf numFmtId="0" fontId="13" fillId="0" borderId="0" xfId="20" applyFont="1"/>
    <xf numFmtId="0" fontId="10" fillId="0" borderId="0" xfId="20" applyFont="1"/>
    <xf numFmtId="14" fontId="10" fillId="0" borderId="0" xfId="20" applyNumberFormat="1" applyFont="1"/>
    <xf numFmtId="166" fontId="13" fillId="0" borderId="0" xfId="21" applyNumberFormat="1" applyFont="1"/>
    <xf numFmtId="0" fontId="13" fillId="0" borderId="0" xfId="20" applyFont="1" applyAlignment="1">
      <alignment horizontal="center"/>
    </xf>
    <xf numFmtId="166" fontId="13" fillId="0" borderId="0" xfId="21" applyNumberFormat="1" applyFont="1" applyFill="1"/>
    <xf numFmtId="166" fontId="13" fillId="0" borderId="17" xfId="21" applyNumberFormat="1" applyFont="1" applyBorder="1"/>
    <xf numFmtId="0" fontId="2" fillId="0" borderId="0" xfId="20"/>
    <xf numFmtId="0" fontId="22" fillId="0" borderId="0" xfId="23" applyFont="1"/>
    <xf numFmtId="0" fontId="1" fillId="0" borderId="0" xfId="23"/>
    <xf numFmtId="0" fontId="22" fillId="7" borderId="0" xfId="23" applyFont="1" applyFill="1"/>
    <xf numFmtId="0" fontId="22" fillId="7" borderId="0" xfId="23" quotePrefix="1" applyFont="1" applyFill="1"/>
    <xf numFmtId="8" fontId="22" fillId="0" borderId="0" xfId="23" applyNumberFormat="1" applyFont="1"/>
    <xf numFmtId="0" fontId="22" fillId="0" borderId="0" xfId="23" quotePrefix="1" applyFont="1"/>
    <xf numFmtId="8" fontId="1" fillId="0" borderId="0" xfId="23" applyNumberFormat="1"/>
    <xf numFmtId="0" fontId="1" fillId="7" borderId="0" xfId="23" applyFill="1"/>
    <xf numFmtId="8" fontId="1" fillId="7" borderId="0" xfId="23" applyNumberFormat="1" applyFill="1"/>
    <xf numFmtId="0" fontId="1" fillId="0" borderId="0" xfId="23" quotePrefix="1"/>
    <xf numFmtId="0" fontId="1" fillId="0" borderId="0" xfId="23" applyAlignment="1">
      <alignment horizontal="right"/>
    </xf>
    <xf numFmtId="43" fontId="1" fillId="0" borderId="0" xfId="23" applyNumberFormat="1"/>
    <xf numFmtId="0" fontId="27" fillId="0" borderId="0" xfId="23" applyFont="1"/>
    <xf numFmtId="0" fontId="22" fillId="0" borderId="0" xfId="23" applyFont="1" applyAlignment="1">
      <alignment horizontal="right"/>
    </xf>
    <xf numFmtId="8" fontId="22" fillId="0" borderId="5" xfId="23" applyNumberFormat="1" applyFont="1" applyBorder="1"/>
    <xf numFmtId="43" fontId="0" fillId="0" borderId="0" xfId="24" applyFont="1"/>
    <xf numFmtId="8" fontId="1" fillId="9" borderId="0" xfId="23" applyNumberFormat="1" applyFill="1"/>
    <xf numFmtId="166" fontId="0" fillId="0" borderId="0" xfId="24" applyNumberFormat="1" applyFont="1" applyBorder="1"/>
    <xf numFmtId="166" fontId="0" fillId="0" borderId="5" xfId="24" applyNumberFormat="1" applyFont="1" applyBorder="1"/>
    <xf numFmtId="166" fontId="0" fillId="0" borderId="0" xfId="24" applyNumberFormat="1" applyFont="1"/>
    <xf numFmtId="0" fontId="27" fillId="0" borderId="0" xfId="23" applyFont="1" applyAlignment="1">
      <alignment horizontal="center"/>
    </xf>
    <xf numFmtId="0" fontId="1" fillId="0" borderId="0" xfId="25"/>
    <xf numFmtId="8" fontId="1" fillId="0" borderId="0" xfId="25" applyNumberFormat="1"/>
    <xf numFmtId="43" fontId="0" fillId="0" borderId="0" xfId="5" applyFont="1"/>
    <xf numFmtId="166" fontId="0" fillId="0" borderId="0" xfId="5" applyNumberFormat="1" applyFont="1"/>
    <xf numFmtId="44" fontId="0" fillId="0" borderId="0" xfId="11" applyFont="1"/>
    <xf numFmtId="44" fontId="0" fillId="0" borderId="5" xfId="11" applyFont="1" applyBorder="1"/>
    <xf numFmtId="167" fontId="0" fillId="0" borderId="0" xfId="22" applyNumberFormat="1" applyFont="1"/>
    <xf numFmtId="0" fontId="1" fillId="0" borderId="0" xfId="26"/>
    <xf numFmtId="8" fontId="1" fillId="0" borderId="0" xfId="26" applyNumberFormat="1"/>
    <xf numFmtId="49" fontId="28" fillId="10" borderId="18" xfId="0" applyNumberFormat="1" applyFont="1" applyFill="1" applyBorder="1"/>
    <xf numFmtId="43" fontId="0" fillId="0" borderId="0" xfId="0" applyNumberFormat="1"/>
    <xf numFmtId="49" fontId="0" fillId="0" borderId="0" xfId="0" applyNumberFormat="1"/>
    <xf numFmtId="43" fontId="28" fillId="10" borderId="18" xfId="5" applyFont="1" applyFill="1" applyBorder="1"/>
    <xf numFmtId="164" fontId="0" fillId="0" borderId="0" xfId="0" pivotButton="1"/>
    <xf numFmtId="164" fontId="0" fillId="0" borderId="0" xfId="0" applyAlignment="1">
      <alignment horizontal="left"/>
    </xf>
    <xf numFmtId="164" fontId="29" fillId="0" borderId="0" xfId="0" applyFont="1"/>
    <xf numFmtId="49" fontId="30" fillId="10" borderId="19" xfId="0" applyNumberFormat="1" applyFont="1" applyFill="1" applyBorder="1"/>
    <xf numFmtId="0" fontId="5" fillId="0" borderId="0" xfId="1" applyFont="1" applyAlignment="1">
      <alignment horizontal="center"/>
    </xf>
    <xf numFmtId="49" fontId="5" fillId="0" borderId="0" xfId="1" applyNumberFormat="1" applyFont="1" applyAlignment="1">
      <alignment horizontal="center"/>
    </xf>
    <xf numFmtId="0" fontId="10" fillId="0" borderId="0" xfId="20" applyFont="1" applyAlignment="1">
      <alignment horizontal="center"/>
    </xf>
    <xf numFmtId="0" fontId="11" fillId="0" borderId="0" xfId="6" applyFont="1" applyAlignment="1">
      <alignment horizontal="left" vertical="top" wrapText="1"/>
    </xf>
    <xf numFmtId="0" fontId="12" fillId="0" borderId="0" xfId="6" applyFont="1" applyAlignment="1">
      <alignment horizontal="left" vertical="top" wrapText="1"/>
    </xf>
    <xf numFmtId="0" fontId="10" fillId="0" borderId="0" xfId="6" applyFont="1" applyAlignment="1">
      <alignment horizontal="center"/>
    </xf>
    <xf numFmtId="3" fontId="6" fillId="0" borderId="1" xfId="6" applyNumberFormat="1" applyFont="1" applyBorder="1" applyAlignment="1">
      <alignment horizontal="center"/>
    </xf>
    <xf numFmtId="164" fontId="5" fillId="0" borderId="2" xfId="6" applyNumberFormat="1" applyFont="1" applyBorder="1" applyAlignment="1">
      <alignment horizontal="center"/>
    </xf>
    <xf numFmtId="3" fontId="5" fillId="0" borderId="3" xfId="6" applyNumberFormat="1" applyFont="1" applyBorder="1" applyAlignment="1">
      <alignment horizontal="center"/>
    </xf>
    <xf numFmtId="3" fontId="5" fillId="0" borderId="4" xfId="6" applyNumberFormat="1" applyFont="1" applyBorder="1" applyAlignment="1">
      <alignment horizontal="center"/>
    </xf>
    <xf numFmtId="0" fontId="6" fillId="0" borderId="0" xfId="9" applyFont="1" applyAlignment="1">
      <alignment horizontal="left" vertical="top" wrapText="1"/>
    </xf>
    <xf numFmtId="0" fontId="5" fillId="0" borderId="0" xfId="1" applyFont="1" applyAlignment="1">
      <alignment horizontal="center" vertical="center"/>
    </xf>
    <xf numFmtId="0" fontId="5" fillId="0" borderId="0" xfId="9" applyFont="1" applyAlignment="1">
      <alignment horizontal="center" vertical="center"/>
    </xf>
    <xf numFmtId="49" fontId="5" fillId="0" borderId="0" xfId="1" applyNumberFormat="1" applyFont="1" applyAlignment="1">
      <alignment horizontal="center" vertical="center"/>
    </xf>
    <xf numFmtId="0" fontId="5" fillId="0" borderId="7" xfId="9" applyFont="1" applyBorder="1" applyAlignment="1">
      <alignment horizontal="center" vertical="center" wrapText="1"/>
    </xf>
    <xf numFmtId="0" fontId="5" fillId="0" borderId="8" xfId="9" applyFont="1" applyBorder="1" applyAlignment="1">
      <alignment horizontal="center" vertical="center" wrapText="1"/>
    </xf>
    <xf numFmtId="0" fontId="5" fillId="0" borderId="9" xfId="9" applyFont="1" applyBorder="1" applyAlignment="1">
      <alignment horizontal="center" vertical="center" wrapText="1"/>
    </xf>
  </cellXfs>
  <cellStyles count="27">
    <cellStyle name="Comma" xfId="5" builtinId="3"/>
    <cellStyle name="Comma 10" xfId="2" xr:uid="{5FC87F9C-4C26-4585-BFF2-6B81EFF66064}"/>
    <cellStyle name="Comma 2" xfId="14" xr:uid="{893839B9-66A0-47B9-BB8C-F9B9AF285990}"/>
    <cellStyle name="Comma 3" xfId="24" xr:uid="{7876C149-397D-456B-A00E-F971D086551B}"/>
    <cellStyle name="Comma 4" xfId="21" xr:uid="{AD6D603B-C33D-4B82-9E35-30FC66951F99}"/>
    <cellStyle name="Comma 96" xfId="8" xr:uid="{008C828B-0BB5-484B-982E-87C53EECDAC0}"/>
    <cellStyle name="Currency" xfId="11" builtinId="4"/>
    <cellStyle name="Normal" xfId="0" builtinId="0"/>
    <cellStyle name="Normal 2" xfId="13" xr:uid="{1F94172B-47CD-4A3E-BAE1-BC3A59B7B486}"/>
    <cellStyle name="Normal 2 2" xfId="3" xr:uid="{EA3337BA-1705-4A98-9756-7E89CD87D2CB}"/>
    <cellStyle name="Normal 2 23" xfId="9" xr:uid="{A2D2F180-0CF0-4199-9F7C-ECEA1B188AFC}"/>
    <cellStyle name="Normal 3" xfId="19" xr:uid="{4435BE94-5B7F-454F-A17E-F994179BF696}"/>
    <cellStyle name="Normal 3 2" xfId="23" xr:uid="{5C56EF48-1329-4DA4-8524-82DD181436D9}"/>
    <cellStyle name="Normal 4" xfId="20" xr:uid="{E4EAA9B4-CF9A-4177-8E2D-3D880AF55F71}"/>
    <cellStyle name="Normal 68" xfId="6" xr:uid="{9E198D97-B375-4936-A618-DA0834053C01}"/>
    <cellStyle name="Normal_182392 12.31.2024" xfId="12" xr:uid="{58AD2959-2A21-4E97-BFCB-3BCDE8541DEF}"/>
    <cellStyle name="Normal_BHSC SC ARAM 2024" xfId="18" xr:uid="{1D2A99BD-DF2A-4E60-80BA-2546A68C6047}"/>
    <cellStyle name="Normal_PRECorp2002HeintzResponse 8-21-03" xfId="1" xr:uid="{715E1691-4FCA-4CE8-B3AA-1001B6280875}"/>
    <cellStyle name="Normal_Report 260 2023 TR" xfId="17" xr:uid="{9562ACEE-E858-454F-A721-40587D2564CC}"/>
    <cellStyle name="Normal_Report 260 2024 Q4 Prov." xfId="16" xr:uid="{3AF10863-5A7D-46D2-8D01-A52591AEC8DE}"/>
    <cellStyle name="Normal_Report 260 SC 2024" xfId="26" xr:uid="{CA07E57E-2C03-46E3-B3F7-4CC5B43ADC2E}"/>
    <cellStyle name="Normal_Sheet4" xfId="25" xr:uid="{FE386EA8-CC2B-4056-A2BA-0A2D161E42BB}"/>
    <cellStyle name="Percent" xfId="22" builtinId="5"/>
    <cellStyle name="Percent 2" xfId="10" xr:uid="{A3DFE0E9-CC6D-4C06-A597-1F821112DE46}"/>
    <cellStyle name="Percent 3" xfId="15" xr:uid="{16277D06-3E08-46EB-9BF3-404FF1BC11DA}"/>
    <cellStyle name="Percent 60 2" xfId="4" xr:uid="{E354B441-D229-45C1-9AA3-A0E89916CF70}"/>
    <cellStyle name="Percent 63" xfId="7" xr:uid="{E6DFE835-FF0B-4429-9A54-A1B633B6E198}"/>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tmp"/><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1833137</xdr:colOff>
      <xdr:row>26</xdr:row>
      <xdr:rowOff>27941</xdr:rowOff>
    </xdr:from>
    <xdr:to>
      <xdr:col>8</xdr:col>
      <xdr:colOff>240390</xdr:colOff>
      <xdr:row>45</xdr:row>
      <xdr:rowOff>19050</xdr:rowOff>
    </xdr:to>
    <xdr:pic>
      <xdr:nvPicPr>
        <xdr:cNvPr id="3" name="Picture 2">
          <a:extLst>
            <a:ext uri="{FF2B5EF4-FFF2-40B4-BE49-F238E27FC236}">
              <a16:creationId xmlns:a16="http://schemas.microsoft.com/office/drawing/2014/main" id="{1269EF00-07F6-5383-259D-A3E0DC1197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33137" y="4434841"/>
          <a:ext cx="8052903" cy="3128009"/>
        </a:xfrm>
        <a:prstGeom prst="rect">
          <a:avLst/>
        </a:prstGeom>
      </xdr:spPr>
    </xdr:pic>
    <xdr:clientData/>
  </xdr:twoCellAnchor>
  <xdr:twoCellAnchor editAs="oneCell">
    <xdr:from>
      <xdr:col>8</xdr:col>
      <xdr:colOff>43343</xdr:colOff>
      <xdr:row>0</xdr:row>
      <xdr:rowOff>0</xdr:rowOff>
    </xdr:from>
    <xdr:to>
      <xdr:col>18</xdr:col>
      <xdr:colOff>618464</xdr:colOff>
      <xdr:row>20</xdr:row>
      <xdr:rowOff>25399</xdr:rowOff>
    </xdr:to>
    <xdr:pic>
      <xdr:nvPicPr>
        <xdr:cNvPr id="5" name="Picture 4">
          <a:extLst>
            <a:ext uri="{FF2B5EF4-FFF2-40B4-BE49-F238E27FC236}">
              <a16:creationId xmlns:a16="http://schemas.microsoft.com/office/drawing/2014/main" id="{5C8C762F-38DA-7C36-A4BE-F1DC992CBC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688993" y="0"/>
          <a:ext cx="7953821" cy="334009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n, Todd" refreshedDate="45769.494283333333" createdVersion="8" refreshedVersion="8" minRefreshableVersion="3" recordCount="91" xr:uid="{9F0C92C6-A9F0-4B0B-B29E-0C8C0C27D944}">
  <cacheSource type="worksheet">
    <worksheetSource ref="F2:G93" sheet="DT By OI"/>
  </cacheSource>
  <cacheFields count="2">
    <cacheField name="Sum Amount" numFmtId="43">
      <sharedItems containsSemiMixedTypes="0" containsString="0" containsNumber="1" minValue="-119215173.92" maxValue="37302634.25"/>
    </cacheField>
    <cacheField name="Filter" numFmtId="164">
      <sharedItems containsMixedTypes="1" containsNumber="1" containsInteger="1" minValue="0" maxValue="0" count="27">
        <n v="0"/>
        <s v="Bad Debt Reserve"/>
        <s v=""/>
        <s v="Production Tax Credits "/>
        <s v="Equity AFUDC"/>
        <s v="Line Extension Deposit"/>
        <s v="Deferred Regulatory"/>
        <s v="Retiree Healthcare"/>
        <s v="Renewable Energy Standard Rider"/>
        <s v="Alternative Fuel Vehicle Tax Credit"/>
        <s v="Federal Research and Development Tax Credits"/>
        <s v="State Research and Development Tax Credits"/>
        <s v="PUC Fees"/>
        <s v="State Investment Tax Credits"/>
        <s v="State ADIT Exclude"/>
        <s v="Asset Retirement Obligation"/>
        <s v="Operating Leases"/>
        <s v="Rate Refund"/>
        <s v="CWIP"/>
        <s v="Regulatory Asset"/>
        <s v="Like Kind Exchange"/>
        <s v="EDIT Exclude"/>
        <s v="Rate Case Expenses"/>
        <s v="Deferred Tax Asset - Other"/>
        <s v="Winter Storm Uri"/>
        <s v="Severance"/>
        <s v="Goodwill"/>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
  <r>
    <n v="95291.46"/>
    <x v="0"/>
  </r>
  <r>
    <n v="1797599.13"/>
    <x v="1"/>
  </r>
  <r>
    <n v="36098.300000000003"/>
    <x v="0"/>
  </r>
  <r>
    <n v="166915.51999999999"/>
    <x v="0"/>
  </r>
  <r>
    <n v="0.01"/>
    <x v="2"/>
  </r>
  <r>
    <n v="165118.53"/>
    <x v="0"/>
  </r>
  <r>
    <n v="37302634.25"/>
    <x v="3"/>
  </r>
  <r>
    <n v="-335926"/>
    <x v="2"/>
  </r>
  <r>
    <n v="2510724.5099999998"/>
    <x v="4"/>
  </r>
  <r>
    <n v="0.03"/>
    <x v="2"/>
  </r>
  <r>
    <n v="7904138.4299999997"/>
    <x v="0"/>
  </r>
  <r>
    <n v="1306248.6000000001"/>
    <x v="0"/>
  </r>
  <r>
    <n v="-1944082.38"/>
    <x v="0"/>
  </r>
  <r>
    <n v="-0.53"/>
    <x v="2"/>
  </r>
  <r>
    <n v="4265031.6100000003"/>
    <x v="0"/>
  </r>
  <r>
    <n v="2024946.79"/>
    <x v="5"/>
  </r>
  <r>
    <n v="-1546323.11"/>
    <x v="0"/>
  </r>
  <r>
    <n v="4731769.5999999996"/>
    <x v="6"/>
  </r>
  <r>
    <n v="2840614.48"/>
    <x v="0"/>
  </r>
  <r>
    <n v="-440545.05"/>
    <x v="7"/>
  </r>
  <r>
    <n v="774635.61"/>
    <x v="7"/>
  </r>
  <r>
    <n v="0.05"/>
    <x v="0"/>
  </r>
  <r>
    <n v="9930015.1600000001"/>
    <x v="0"/>
  </r>
  <r>
    <n v="-0.28000000000000003"/>
    <x v="8"/>
  </r>
  <r>
    <n v="7860"/>
    <x v="9"/>
  </r>
  <r>
    <n v="2784534.73"/>
    <x v="10"/>
  </r>
  <r>
    <n v="179705"/>
    <x v="11"/>
  </r>
  <r>
    <n v="369086.1"/>
    <x v="12"/>
  </r>
  <r>
    <n v="-0.02"/>
    <x v="0"/>
  </r>
  <r>
    <n v="0.37"/>
    <x v="2"/>
  </r>
  <r>
    <n v="-0.18"/>
    <x v="2"/>
  </r>
  <r>
    <n v="12505554"/>
    <x v="13"/>
  </r>
  <r>
    <n v="257780.06"/>
    <x v="14"/>
  </r>
  <r>
    <n v="-3786418.1"/>
    <x v="0"/>
  </r>
  <r>
    <n v="1489189.29"/>
    <x v="15"/>
  </r>
  <r>
    <n v="-0.02"/>
    <x v="2"/>
  </r>
  <r>
    <n v="127535.73"/>
    <x v="16"/>
  </r>
  <r>
    <n v="-3406687.5"/>
    <x v="0"/>
  </r>
  <r>
    <n v="-0.31"/>
    <x v="17"/>
  </r>
  <r>
    <n v="-6604046.1600000001"/>
    <x v="13"/>
  </r>
  <r>
    <n v="137873.68"/>
    <x v="13"/>
  </r>
  <r>
    <n v="871287.88"/>
    <x v="13"/>
  </r>
  <r>
    <n v="44682.15"/>
    <x v="13"/>
  </r>
  <r>
    <n v="0.1"/>
    <x v="2"/>
  </r>
  <r>
    <n v="123983.13"/>
    <x v="0"/>
  </r>
  <r>
    <n v="17304.91"/>
    <x v="0"/>
  </r>
  <r>
    <n v="82918.87"/>
    <x v="0"/>
  </r>
  <r>
    <n v="0.17"/>
    <x v="2"/>
  </r>
  <r>
    <n v="-25950679.02"/>
    <x v="0"/>
  </r>
  <r>
    <n v="231903.8"/>
    <x v="14"/>
  </r>
  <r>
    <n v="-119215173.92"/>
    <x v="0"/>
  </r>
  <r>
    <n v="-26621.75"/>
    <x v="0"/>
  </r>
  <r>
    <n v="1084735.6599999999"/>
    <x v="18"/>
  </r>
  <r>
    <n v="762268.81"/>
    <x v="14"/>
  </r>
  <r>
    <n v="-1720.8"/>
    <x v="14"/>
  </r>
  <r>
    <n v="-7851.01"/>
    <x v="19"/>
  </r>
  <r>
    <n v="3478023.69"/>
    <x v="20"/>
  </r>
  <r>
    <n v="-37248.269999999997"/>
    <x v="21"/>
  </r>
  <r>
    <n v="-30342.080000000002"/>
    <x v="4"/>
  </r>
  <r>
    <n v="93.98"/>
    <x v="14"/>
  </r>
  <r>
    <n v="-127834.45"/>
    <x v="4"/>
  </r>
  <r>
    <n v="7.0000000000000007E-2"/>
    <x v="18"/>
  </r>
  <r>
    <n v="-431907.15"/>
    <x v="4"/>
  </r>
  <r>
    <n v="-1970674.74"/>
    <x v="0"/>
  </r>
  <r>
    <n v="-250939.81"/>
    <x v="4"/>
  </r>
  <r>
    <n v="0.01"/>
    <x v="2"/>
  </r>
  <r>
    <n v="-895656.64"/>
    <x v="0"/>
  </r>
  <r>
    <n v="-335666.81"/>
    <x v="0"/>
  </r>
  <r>
    <n v="-0.44"/>
    <x v="22"/>
  </r>
  <r>
    <n v="-0.04"/>
    <x v="2"/>
  </r>
  <r>
    <n v="-1014963.18"/>
    <x v="23"/>
  </r>
  <r>
    <n v="-10282122.68"/>
    <x v="14"/>
  </r>
  <r>
    <n v="795147.81"/>
    <x v="0"/>
  </r>
  <r>
    <n v="127279.58"/>
    <x v="6"/>
  </r>
  <r>
    <n v="-4051555.32"/>
    <x v="20"/>
  </r>
  <r>
    <n v="-96199.16"/>
    <x v="16"/>
  </r>
  <r>
    <n v="0.02"/>
    <x v="24"/>
  </r>
  <r>
    <n v="0.14000000000000001"/>
    <x v="2"/>
  </r>
  <r>
    <n v="-495699.47"/>
    <x v="25"/>
  </r>
  <r>
    <n v="-0.15"/>
    <x v="19"/>
  </r>
  <r>
    <n v="-0.41"/>
    <x v="2"/>
  </r>
  <r>
    <n v="-41311782.659999996"/>
    <x v="26"/>
  </r>
  <r>
    <n v="-71601.649999999994"/>
    <x v="15"/>
  </r>
  <r>
    <n v="-1277054.7"/>
    <x v="13"/>
  </r>
  <r>
    <n v="-28953.42"/>
    <x v="13"/>
  </r>
  <r>
    <n v="-9383.7800000000007"/>
    <x v="13"/>
  </r>
  <r>
    <n v="37248.269999999997"/>
    <x v="21"/>
  </r>
  <r>
    <n v="-9810.0400000000009"/>
    <x v="4"/>
  </r>
  <r>
    <n v="-41428.910000000003"/>
    <x v="4"/>
  </r>
  <r>
    <n v="-17305.53"/>
    <x v="0"/>
  </r>
  <r>
    <n v="-82919.48"/>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D1CB474-73C3-442E-80E3-DA657CD49D35}" name="PivotTable1" cacheId="4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C96:D122" firstHeaderRow="1" firstDataRow="1" firstDataCol="1"/>
  <pivotFields count="2">
    <pivotField dataField="1" numFmtId="43" showAll="0"/>
    <pivotField axis="axisRow" showAll="0">
      <items count="28">
        <item h="1" x="0"/>
        <item h="1" x="2"/>
        <item x="9"/>
        <item x="15"/>
        <item x="1"/>
        <item x="18"/>
        <item x="6"/>
        <item x="23"/>
        <item x="21"/>
        <item x="4"/>
        <item x="10"/>
        <item x="26"/>
        <item x="20"/>
        <item x="5"/>
        <item x="16"/>
        <item x="3"/>
        <item x="12"/>
        <item x="22"/>
        <item x="17"/>
        <item x="19"/>
        <item x="8"/>
        <item x="7"/>
        <item x="25"/>
        <item x="14"/>
        <item x="13"/>
        <item x="11"/>
        <item x="24"/>
        <item t="default"/>
      </items>
    </pivotField>
  </pivotFields>
  <rowFields count="1">
    <field x="1"/>
  </rowFields>
  <rowItems count="26">
    <i>
      <x v="2"/>
    </i>
    <i>
      <x v="3"/>
    </i>
    <i>
      <x v="4"/>
    </i>
    <i>
      <x v="5"/>
    </i>
    <i>
      <x v="6"/>
    </i>
    <i>
      <x v="7"/>
    </i>
    <i>
      <x v="8"/>
    </i>
    <i>
      <x v="9"/>
    </i>
    <i>
      <x v="10"/>
    </i>
    <i>
      <x v="11"/>
    </i>
    <i>
      <x v="12"/>
    </i>
    <i>
      <x v="13"/>
    </i>
    <i>
      <x v="14"/>
    </i>
    <i>
      <x v="15"/>
    </i>
    <i>
      <x v="16"/>
    </i>
    <i>
      <x v="17"/>
    </i>
    <i>
      <x v="18"/>
    </i>
    <i>
      <x v="19"/>
    </i>
    <i>
      <x v="20"/>
    </i>
    <i>
      <x v="21"/>
    </i>
    <i>
      <x v="22"/>
    </i>
    <i>
      <x v="23"/>
    </i>
    <i>
      <x v="24"/>
    </i>
    <i>
      <x v="25"/>
    </i>
    <i>
      <x v="26"/>
    </i>
    <i t="grand">
      <x/>
    </i>
  </rowItems>
  <colItems count="1">
    <i/>
  </colItems>
  <dataFields count="1">
    <dataField name="Sum of Sum Amount" fld="0" baseField="0" baseItem="0" numFmtId="4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BD012-5CD1-4348-A0F9-0D4D08910DD9}">
  <dimension ref="A1:Q65"/>
  <sheetViews>
    <sheetView tabSelected="1" zoomScale="80" zoomScaleNormal="80" workbookViewId="0">
      <selection activeCell="E20" sqref="E20"/>
    </sheetView>
  </sheetViews>
  <sheetFormatPr defaultColWidth="8.90625" defaultRowHeight="13.8"/>
  <cols>
    <col min="1" max="1" width="8.90625" style="7" customWidth="1"/>
    <col min="2" max="2" width="50.6328125" style="7" bestFit="1" customWidth="1"/>
    <col min="3" max="3" width="12.81640625" style="7" bestFit="1" customWidth="1"/>
    <col min="4" max="4" width="9.6328125" style="7" customWidth="1"/>
    <col min="5" max="5" width="11.81640625" style="7" customWidth="1"/>
    <col min="6" max="6" width="15.08984375" style="7" bestFit="1" customWidth="1"/>
    <col min="7" max="7" width="11.81640625" style="7" bestFit="1" customWidth="1"/>
    <col min="8" max="8" width="10.81640625" style="7" bestFit="1" customWidth="1"/>
    <col min="9" max="9" width="15.08984375" style="7" customWidth="1"/>
    <col min="10" max="11" width="8.90625" style="7"/>
    <col min="12" max="12" width="11.54296875" style="7" bestFit="1" customWidth="1"/>
    <col min="13" max="13" width="13.1796875" style="7" customWidth="1"/>
    <col min="14" max="14" width="12.08984375" style="7" customWidth="1"/>
    <col min="15" max="15" width="11.54296875" style="7" bestFit="1" customWidth="1"/>
    <col min="16" max="16" width="8.90625" style="7"/>
    <col min="17" max="17" width="12.90625" style="7" bestFit="1" customWidth="1"/>
    <col min="18" max="16384" width="8.90625" style="7"/>
  </cols>
  <sheetData>
    <row r="1" spans="1:17" ht="15.75" customHeight="1">
      <c r="A1" s="226" t="s">
        <v>19</v>
      </c>
      <c r="B1" s="226"/>
      <c r="C1" s="226"/>
      <c r="D1" s="226"/>
      <c r="E1" s="226"/>
      <c r="F1" s="226"/>
      <c r="G1" s="226"/>
      <c r="H1" s="226"/>
      <c r="I1" s="226"/>
      <c r="J1" s="226"/>
      <c r="K1" s="226"/>
      <c r="L1" s="226"/>
      <c r="M1" s="226"/>
      <c r="N1" s="226"/>
      <c r="O1" s="226"/>
      <c r="P1" s="226"/>
      <c r="Q1" s="226"/>
    </row>
    <row r="2" spans="1:17" s="8" customFormat="1">
      <c r="A2" s="221" t="s">
        <v>20</v>
      </c>
      <c r="B2" s="221"/>
      <c r="C2" s="221"/>
      <c r="D2" s="221"/>
      <c r="E2" s="221"/>
      <c r="F2" s="221"/>
      <c r="G2" s="221"/>
      <c r="H2" s="221"/>
      <c r="I2" s="221"/>
      <c r="J2" s="221"/>
      <c r="K2" s="221"/>
      <c r="L2" s="221"/>
      <c r="M2" s="221"/>
      <c r="N2" s="221"/>
      <c r="O2" s="221"/>
      <c r="P2" s="221"/>
      <c r="Q2" s="221"/>
    </row>
    <row r="3" spans="1:17">
      <c r="A3" s="222" t="s">
        <v>18</v>
      </c>
      <c r="B3" s="221"/>
      <c r="C3" s="221"/>
      <c r="D3" s="221"/>
      <c r="E3" s="221"/>
      <c r="F3" s="221"/>
      <c r="G3" s="221"/>
      <c r="H3" s="221"/>
      <c r="I3" s="221"/>
      <c r="J3" s="221"/>
      <c r="K3" s="221"/>
      <c r="L3" s="221"/>
      <c r="M3" s="221"/>
      <c r="N3" s="221"/>
      <c r="O3" s="221"/>
      <c r="P3" s="221"/>
      <c r="Q3" s="221"/>
    </row>
    <row r="4" spans="1:17">
      <c r="A4" s="221" t="s">
        <v>153</v>
      </c>
      <c r="B4" s="221"/>
      <c r="C4" s="221"/>
      <c r="D4" s="221"/>
      <c r="E4" s="221"/>
      <c r="F4" s="221"/>
      <c r="G4" s="221"/>
      <c r="H4" s="221"/>
      <c r="I4" s="221"/>
      <c r="J4" s="221"/>
      <c r="K4" s="221"/>
      <c r="L4" s="221"/>
      <c r="M4" s="221"/>
      <c r="N4" s="221"/>
      <c r="O4" s="221"/>
      <c r="P4" s="221"/>
      <c r="Q4" s="221"/>
    </row>
    <row r="6" spans="1:17">
      <c r="A6" s="1"/>
      <c r="B6" s="1"/>
      <c r="C6" s="1"/>
      <c r="D6" s="1"/>
      <c r="E6" s="1"/>
      <c r="F6" s="9"/>
      <c r="G6" s="9"/>
      <c r="H6" s="9"/>
      <c r="I6" s="9"/>
      <c r="J6" s="1"/>
      <c r="K6" s="10"/>
      <c r="L6" s="9"/>
      <c r="M6" s="9"/>
      <c r="N6" s="9"/>
      <c r="O6" s="9"/>
      <c r="P6" s="11"/>
      <c r="Q6" s="11"/>
    </row>
    <row r="7" spans="1:17">
      <c r="A7" s="1"/>
      <c r="B7" s="12"/>
      <c r="C7" s="12"/>
      <c r="D7" s="12"/>
      <c r="E7" s="12"/>
      <c r="F7" s="13">
        <v>45261</v>
      </c>
      <c r="G7" s="14" t="s">
        <v>154</v>
      </c>
      <c r="H7" s="14" t="s">
        <v>154</v>
      </c>
      <c r="I7" s="13">
        <v>45627</v>
      </c>
      <c r="J7" s="15"/>
      <c r="K7" s="16"/>
      <c r="L7" s="17">
        <f>+F7</f>
        <v>45261</v>
      </c>
      <c r="M7" s="17" t="str">
        <f>+G7</f>
        <v>2024</v>
      </c>
      <c r="N7" s="18" t="str">
        <f>H7</f>
        <v>2024</v>
      </c>
      <c r="O7" s="17">
        <f>I7</f>
        <v>45627</v>
      </c>
      <c r="P7" s="11"/>
      <c r="Q7" s="11"/>
    </row>
    <row r="8" spans="1:17" ht="14.4" thickBot="1">
      <c r="A8" s="3" t="s">
        <v>0</v>
      </c>
      <c r="B8" s="19" t="s">
        <v>1</v>
      </c>
      <c r="C8" s="19" t="s">
        <v>21</v>
      </c>
      <c r="D8" s="19" t="s">
        <v>22</v>
      </c>
      <c r="E8" s="19" t="s">
        <v>23</v>
      </c>
      <c r="F8" s="19" t="s">
        <v>2</v>
      </c>
      <c r="G8" s="19" t="s">
        <v>3</v>
      </c>
      <c r="H8" s="19" t="s">
        <v>4</v>
      </c>
      <c r="I8" s="19" t="s">
        <v>5</v>
      </c>
      <c r="J8" s="227" t="s">
        <v>24</v>
      </c>
      <c r="K8" s="227"/>
      <c r="L8" s="19" t="s">
        <v>25</v>
      </c>
      <c r="M8" s="19" t="s">
        <v>26</v>
      </c>
      <c r="N8" s="19" t="s">
        <v>27</v>
      </c>
      <c r="O8" s="19" t="s">
        <v>28</v>
      </c>
      <c r="P8" s="19" t="s">
        <v>29</v>
      </c>
      <c r="Q8" s="19" t="s">
        <v>30</v>
      </c>
    </row>
    <row r="9" spans="1:17">
      <c r="A9" s="9"/>
      <c r="B9" s="9"/>
      <c r="C9" s="9"/>
      <c r="D9" s="9"/>
      <c r="E9" s="9"/>
      <c r="F9" s="12"/>
      <c r="G9" s="12"/>
      <c r="H9" s="12"/>
      <c r="I9" s="12"/>
      <c r="J9" s="20"/>
      <c r="K9" s="21"/>
      <c r="L9" s="20"/>
      <c r="M9" s="20"/>
      <c r="N9" s="12"/>
      <c r="O9" s="20"/>
      <c r="P9" s="12"/>
      <c r="Q9" s="12"/>
    </row>
    <row r="10" spans="1:17" ht="60" customHeight="1">
      <c r="A10" s="22" t="s">
        <v>31</v>
      </c>
      <c r="B10" s="22" t="s">
        <v>32</v>
      </c>
      <c r="C10" s="22" t="s">
        <v>33</v>
      </c>
      <c r="D10" s="23" t="s">
        <v>34</v>
      </c>
      <c r="E10" s="23" t="s">
        <v>35</v>
      </c>
      <c r="F10" s="23" t="s">
        <v>36</v>
      </c>
      <c r="G10" s="23" t="s">
        <v>37</v>
      </c>
      <c r="H10" s="23" t="s">
        <v>38</v>
      </c>
      <c r="I10" s="23" t="s">
        <v>39</v>
      </c>
      <c r="J10" s="228" t="s">
        <v>40</v>
      </c>
      <c r="K10" s="228"/>
      <c r="L10" s="23" t="s">
        <v>41</v>
      </c>
      <c r="M10" s="23" t="s">
        <v>42</v>
      </c>
      <c r="N10" s="23" t="s">
        <v>43</v>
      </c>
      <c r="O10" s="23" t="s">
        <v>44</v>
      </c>
      <c r="P10" s="23" t="s">
        <v>45</v>
      </c>
      <c r="Q10" s="23" t="s">
        <v>46</v>
      </c>
    </row>
    <row r="11" spans="1:17">
      <c r="A11" s="20"/>
      <c r="B11" s="20"/>
      <c r="C11" s="20"/>
      <c r="D11" s="20"/>
      <c r="E11" s="20"/>
      <c r="F11" s="24"/>
      <c r="G11" s="24"/>
      <c r="H11" s="24"/>
      <c r="I11" s="24"/>
      <c r="J11" s="12"/>
      <c r="K11" s="12"/>
      <c r="L11" s="24"/>
      <c r="M11" s="24"/>
      <c r="N11" s="24"/>
      <c r="O11" s="24"/>
      <c r="P11" s="24"/>
      <c r="Q11" s="24"/>
    </row>
    <row r="12" spans="1:17">
      <c r="A12" s="4">
        <v>1</v>
      </c>
      <c r="B12" s="229" t="s">
        <v>47</v>
      </c>
      <c r="C12" s="230"/>
      <c r="D12" s="230"/>
      <c r="E12" s="230"/>
      <c r="F12" s="230"/>
      <c r="G12" s="230"/>
      <c r="H12" s="230"/>
      <c r="I12" s="230"/>
      <c r="J12" s="230"/>
      <c r="K12" s="230"/>
      <c r="L12" s="230"/>
      <c r="M12" s="230"/>
      <c r="N12" s="230"/>
      <c r="O12" s="230"/>
      <c r="P12" s="230"/>
      <c r="Q12" s="230"/>
    </row>
    <row r="13" spans="1:17">
      <c r="A13" s="4">
        <f>A12+1</f>
        <v>2</v>
      </c>
      <c r="B13" s="25" t="s">
        <v>48</v>
      </c>
      <c r="C13" s="25" t="s">
        <v>49</v>
      </c>
      <c r="D13" s="26" t="s">
        <v>50</v>
      </c>
      <c r="E13" s="26"/>
      <c r="F13" s="27">
        <v>0</v>
      </c>
      <c r="G13" s="27">
        <v>0</v>
      </c>
      <c r="H13" s="27">
        <v>0</v>
      </c>
      <c r="I13" s="27">
        <v>1.0000000000000001E-9</v>
      </c>
      <c r="J13" s="28" t="s">
        <v>51</v>
      </c>
      <c r="K13" s="29">
        <v>0.22680814926774853</v>
      </c>
      <c r="L13" s="30">
        <f t="shared" ref="L13:O14" si="0">F13*$K13</f>
        <v>0</v>
      </c>
      <c r="M13" s="30">
        <f t="shared" si="0"/>
        <v>0</v>
      </c>
      <c r="N13" s="30">
        <f t="shared" si="0"/>
        <v>0</v>
      </c>
      <c r="O13" s="30">
        <f t="shared" si="0"/>
        <v>2.2680814926774854E-10</v>
      </c>
      <c r="P13" s="28" t="s">
        <v>52</v>
      </c>
      <c r="Q13" s="31" t="s">
        <v>53</v>
      </c>
    </row>
    <row r="14" spans="1:17">
      <c r="A14" s="4">
        <f>A13+1</f>
        <v>3</v>
      </c>
      <c r="B14" s="32" t="s">
        <v>11</v>
      </c>
      <c r="C14" s="32"/>
      <c r="D14" s="32"/>
      <c r="E14" s="32"/>
      <c r="F14" s="27"/>
      <c r="G14" s="27"/>
      <c r="H14" s="27"/>
      <c r="I14" s="27"/>
      <c r="J14" s="33"/>
      <c r="K14" s="34"/>
      <c r="L14" s="30">
        <f t="shared" si="0"/>
        <v>0</v>
      </c>
      <c r="M14" s="30">
        <f>G14*$K14</f>
        <v>0</v>
      </c>
      <c r="N14" s="30">
        <f t="shared" si="0"/>
        <v>0</v>
      </c>
      <c r="O14" s="30">
        <f t="shared" si="0"/>
        <v>0</v>
      </c>
      <c r="P14" s="33"/>
      <c r="Q14" s="33"/>
    </row>
    <row r="15" spans="1:17">
      <c r="A15" s="4">
        <v>50</v>
      </c>
      <c r="B15" s="35" t="s">
        <v>54</v>
      </c>
      <c r="C15" s="35"/>
      <c r="D15" s="35"/>
      <c r="E15" s="35"/>
      <c r="F15" s="36">
        <f>SUM(F13:F14)</f>
        <v>0</v>
      </c>
      <c r="G15" s="36">
        <f>SUM(G13:G14)</f>
        <v>0</v>
      </c>
      <c r="H15" s="36">
        <f>SUM(H13:H14)</f>
        <v>0</v>
      </c>
      <c r="I15" s="36">
        <f>SUM(I13:I14)</f>
        <v>1.0000000000000001E-9</v>
      </c>
      <c r="J15" s="20"/>
      <c r="K15" s="21"/>
      <c r="L15" s="36">
        <f>SUM(L13:L14)</f>
        <v>0</v>
      </c>
      <c r="M15" s="36">
        <f>SUM(M13:M14)</f>
        <v>0</v>
      </c>
      <c r="N15" s="36">
        <f>SUM(N13:N14)</f>
        <v>0</v>
      </c>
      <c r="O15" s="36">
        <f>SUM(O13:O14)</f>
        <v>2.2680814926774854E-10</v>
      </c>
      <c r="P15" s="37"/>
      <c r="Q15" s="37"/>
    </row>
    <row r="16" spans="1:17">
      <c r="A16" s="4"/>
      <c r="B16" s="35"/>
      <c r="C16" s="35"/>
      <c r="D16" s="35"/>
      <c r="E16" s="35"/>
      <c r="F16" s="38"/>
      <c r="G16" s="38"/>
      <c r="H16" s="38"/>
      <c r="I16" s="38"/>
      <c r="J16" s="20"/>
      <c r="K16" s="21"/>
      <c r="L16" s="38"/>
      <c r="M16" s="38"/>
      <c r="N16" s="38"/>
      <c r="O16" s="38"/>
      <c r="P16" s="37"/>
      <c r="Q16" s="37"/>
    </row>
    <row r="17" spans="1:17">
      <c r="A17" s="4">
        <v>51</v>
      </c>
      <c r="B17" s="25" t="s">
        <v>55</v>
      </c>
      <c r="C17" s="25" t="s">
        <v>49</v>
      </c>
      <c r="D17" s="26">
        <v>283</v>
      </c>
      <c r="E17" s="26"/>
      <c r="F17" s="27">
        <v>0</v>
      </c>
      <c r="G17" s="27">
        <v>0</v>
      </c>
      <c r="H17" s="27">
        <v>0</v>
      </c>
      <c r="I17" s="27">
        <v>0</v>
      </c>
      <c r="J17" s="28" t="s">
        <v>51</v>
      </c>
      <c r="K17" s="29">
        <v>0.22680814926774853</v>
      </c>
      <c r="L17" s="30">
        <f t="shared" ref="L17:O18" si="1">F17*$K17</f>
        <v>0</v>
      </c>
      <c r="M17" s="30">
        <f t="shared" si="1"/>
        <v>0</v>
      </c>
      <c r="N17" s="30">
        <f t="shared" si="1"/>
        <v>0</v>
      </c>
      <c r="O17" s="30">
        <f t="shared" si="1"/>
        <v>0</v>
      </c>
      <c r="P17" s="28"/>
      <c r="Q17" s="39"/>
    </row>
    <row r="18" spans="1:17">
      <c r="A18" s="4">
        <v>52</v>
      </c>
      <c r="B18" s="32" t="s">
        <v>11</v>
      </c>
      <c r="C18" s="32"/>
      <c r="D18" s="32"/>
      <c r="E18" s="40"/>
      <c r="F18" s="41"/>
      <c r="G18" s="42"/>
      <c r="H18" s="42"/>
      <c r="I18" s="42"/>
      <c r="J18" s="42"/>
      <c r="K18" s="33"/>
      <c r="L18" s="43">
        <f t="shared" si="1"/>
        <v>0</v>
      </c>
      <c r="M18" s="43">
        <f t="shared" si="1"/>
        <v>0</v>
      </c>
      <c r="N18" s="43">
        <f t="shared" si="1"/>
        <v>0</v>
      </c>
      <c r="O18" s="43">
        <f t="shared" si="1"/>
        <v>0</v>
      </c>
      <c r="P18" s="44"/>
      <c r="Q18" s="44"/>
    </row>
    <row r="19" spans="1:17">
      <c r="A19" s="4">
        <v>150</v>
      </c>
      <c r="B19" s="35" t="s">
        <v>56</v>
      </c>
      <c r="C19" s="35"/>
      <c r="D19" s="35"/>
      <c r="E19" s="35"/>
      <c r="F19" s="38">
        <f>SUM(F17:F18)</f>
        <v>0</v>
      </c>
      <c r="G19" s="38">
        <f>SUM(G17:G18)</f>
        <v>0</v>
      </c>
      <c r="H19" s="38">
        <f>SUM(H17:H18)</f>
        <v>0</v>
      </c>
      <c r="I19" s="38">
        <f>SUM(I17:I18)</f>
        <v>0</v>
      </c>
      <c r="J19" s="20"/>
      <c r="K19" s="21"/>
      <c r="L19" s="38">
        <f>SUM(L17:L18)</f>
        <v>0</v>
      </c>
      <c r="M19" s="38">
        <f>SUM(M17:M18)</f>
        <v>0</v>
      </c>
      <c r="N19" s="38">
        <f>SUM(N17:N18)</f>
        <v>0</v>
      </c>
      <c r="O19" s="38">
        <f>SUM(O17:O18)</f>
        <v>0</v>
      </c>
      <c r="P19" s="37"/>
      <c r="Q19" s="37"/>
    </row>
    <row r="20" spans="1:17">
      <c r="A20" s="4">
        <v>151</v>
      </c>
      <c r="B20" s="35"/>
      <c r="C20" s="35"/>
      <c r="D20" s="35"/>
      <c r="E20" s="35"/>
      <c r="F20" s="38"/>
      <c r="G20" s="38"/>
      <c r="H20" s="38"/>
      <c r="I20" s="38"/>
      <c r="J20" s="20"/>
      <c r="K20" s="21"/>
      <c r="L20" s="38"/>
      <c r="M20" s="38"/>
      <c r="N20" s="38"/>
      <c r="O20" s="38"/>
      <c r="P20" s="37"/>
      <c r="Q20" s="37"/>
    </row>
    <row r="21" spans="1:17">
      <c r="A21" s="4">
        <v>152</v>
      </c>
      <c r="B21" s="35" t="s">
        <v>57</v>
      </c>
      <c r="C21" s="35"/>
      <c r="D21" s="35"/>
      <c r="E21" s="35"/>
      <c r="F21" s="38">
        <f>F15+F19</f>
        <v>0</v>
      </c>
      <c r="G21" s="38">
        <f>G15+G19</f>
        <v>0</v>
      </c>
      <c r="H21" s="38">
        <f>H15+H19</f>
        <v>0</v>
      </c>
      <c r="I21" s="38">
        <f>I15+I19</f>
        <v>1.0000000000000001E-9</v>
      </c>
      <c r="J21" s="20"/>
      <c r="K21" s="21"/>
      <c r="L21" s="38">
        <f>L15+L19</f>
        <v>0</v>
      </c>
      <c r="M21" s="38">
        <f>M15+M19</f>
        <v>0</v>
      </c>
      <c r="N21" s="38">
        <f>N15+N19</f>
        <v>0</v>
      </c>
      <c r="O21" s="38">
        <f>O15+O19</f>
        <v>2.2680814926774854E-10</v>
      </c>
      <c r="P21" s="37"/>
      <c r="Q21" s="37"/>
    </row>
    <row r="22" spans="1:17">
      <c r="A22" s="4"/>
      <c r="B22" s="35"/>
      <c r="C22" s="35"/>
      <c r="D22" s="35"/>
      <c r="E22" s="35"/>
      <c r="F22" s="38"/>
      <c r="G22" s="38"/>
      <c r="H22" s="38"/>
      <c r="I22" s="38"/>
      <c r="J22" s="20"/>
      <c r="K22" s="21"/>
      <c r="L22" s="38"/>
      <c r="M22" s="38"/>
      <c r="N22" s="38"/>
      <c r="O22" s="38"/>
      <c r="P22" s="37"/>
      <c r="Q22" s="37"/>
    </row>
    <row r="23" spans="1:17">
      <c r="A23" s="4">
        <v>200</v>
      </c>
      <c r="B23" s="229" t="s">
        <v>58</v>
      </c>
      <c r="C23" s="230"/>
      <c r="D23" s="230"/>
      <c r="E23" s="230"/>
      <c r="F23" s="230"/>
      <c r="G23" s="230"/>
      <c r="H23" s="230"/>
      <c r="I23" s="230"/>
      <c r="J23" s="230"/>
      <c r="K23" s="230"/>
      <c r="L23" s="230"/>
      <c r="M23" s="230"/>
      <c r="N23" s="230"/>
      <c r="O23" s="230"/>
      <c r="P23" s="230"/>
      <c r="Q23" s="230"/>
    </row>
    <row r="24" spans="1:17">
      <c r="A24" s="4">
        <f t="shared" ref="A24:A28" si="2">A23+1</f>
        <v>201</v>
      </c>
      <c r="B24" s="25" t="s">
        <v>59</v>
      </c>
      <c r="C24" s="25" t="s">
        <v>49</v>
      </c>
      <c r="D24" s="26" t="s">
        <v>60</v>
      </c>
      <c r="E24" s="26"/>
      <c r="F24" s="27">
        <f>'FF1 to A3.1 Tie Out'!E20+'FF1 to A3.1 Tie Out'!E22+1</f>
        <v>-71366502.36999999</v>
      </c>
      <c r="G24" s="27">
        <f>-'2024 ARAM and 2023 True Up'!R17</f>
        <v>2549068.4103807486</v>
      </c>
      <c r="H24" s="27">
        <f>I24-G24-F24</f>
        <v>-75103.960380762815</v>
      </c>
      <c r="I24" s="27">
        <f>'FF1 to A3.1 Tie Out'!G20+'FF1 to A3.1 Tie Out'!G22</f>
        <v>-68892537.920000002</v>
      </c>
      <c r="J24" s="28" t="s">
        <v>51</v>
      </c>
      <c r="K24" s="29">
        <v>0.22680814926774853</v>
      </c>
      <c r="L24" s="30">
        <f t="shared" ref="L24:O26" si="3">F24*$K24</f>
        <v>-16186504.322252087</v>
      </c>
      <c r="M24" s="30">
        <f t="shared" si="3"/>
        <v>578149.48851533933</v>
      </c>
      <c r="N24" s="30">
        <f t="shared" si="3"/>
        <v>-17034.190256639125</v>
      </c>
      <c r="O24" s="30">
        <f t="shared" si="3"/>
        <v>-15625389.023993386</v>
      </c>
      <c r="P24" s="28" t="s">
        <v>52</v>
      </c>
      <c r="Q24" s="39" t="s">
        <v>61</v>
      </c>
    </row>
    <row r="25" spans="1:17">
      <c r="A25" s="4">
        <f t="shared" si="2"/>
        <v>202</v>
      </c>
      <c r="B25" s="25" t="s">
        <v>62</v>
      </c>
      <c r="C25" s="25" t="s">
        <v>49</v>
      </c>
      <c r="D25" s="26" t="s">
        <v>60</v>
      </c>
      <c r="E25" s="26"/>
      <c r="F25" s="27">
        <v>0</v>
      </c>
      <c r="G25" s="27">
        <v>0</v>
      </c>
      <c r="H25" s="27">
        <f>I25-G25-F25</f>
        <v>0</v>
      </c>
      <c r="I25" s="27">
        <v>0</v>
      </c>
      <c r="J25" s="39" t="s">
        <v>51</v>
      </c>
      <c r="K25" s="29">
        <v>0.22680814926774853</v>
      </c>
      <c r="L25" s="30">
        <f t="shared" si="3"/>
        <v>0</v>
      </c>
      <c r="M25" s="30">
        <f t="shared" si="3"/>
        <v>0</v>
      </c>
      <c r="N25" s="30">
        <f t="shared" si="3"/>
        <v>0</v>
      </c>
      <c r="O25" s="30">
        <f t="shared" si="3"/>
        <v>0</v>
      </c>
      <c r="P25" s="39" t="s">
        <v>52</v>
      </c>
      <c r="Q25" s="31" t="s">
        <v>53</v>
      </c>
    </row>
    <row r="26" spans="1:17">
      <c r="A26" s="4">
        <f t="shared" si="2"/>
        <v>203</v>
      </c>
      <c r="B26" s="25" t="s">
        <v>63</v>
      </c>
      <c r="C26" s="25" t="s">
        <v>49</v>
      </c>
      <c r="D26" s="45">
        <v>182.3</v>
      </c>
      <c r="E26" s="26"/>
      <c r="F26" s="27">
        <v>30331026</v>
      </c>
      <c r="G26" s="27">
        <f>-'2024 ARAM and 2023 True Up'!R19</f>
        <v>-1075594.1081304911</v>
      </c>
      <c r="H26" s="27">
        <f>I26-G26-F26</f>
        <v>445656.10813049227</v>
      </c>
      <c r="I26" s="27">
        <f>'182392 12.31.2024'!F22</f>
        <v>29701088</v>
      </c>
      <c r="J26" s="39" t="s">
        <v>51</v>
      </c>
      <c r="K26" s="29">
        <v>0.22680814926774853</v>
      </c>
      <c r="L26" s="30">
        <f t="shared" si="3"/>
        <v>6879323.872451962</v>
      </c>
      <c r="M26" s="30">
        <f t="shared" si="3"/>
        <v>-243953.50902837128</v>
      </c>
      <c r="N26" s="30">
        <f t="shared" si="3"/>
        <v>101078.43709494457</v>
      </c>
      <c r="O26" s="30">
        <f t="shared" si="3"/>
        <v>6736448.8005185351</v>
      </c>
      <c r="P26" s="28" t="s">
        <v>52</v>
      </c>
      <c r="Q26" s="39" t="s">
        <v>61</v>
      </c>
    </row>
    <row r="27" spans="1:17">
      <c r="A27" s="4">
        <f t="shared" si="2"/>
        <v>204</v>
      </c>
      <c r="B27" s="25" t="s">
        <v>327</v>
      </c>
      <c r="C27" s="25" t="s">
        <v>49</v>
      </c>
      <c r="D27" s="45">
        <v>182.3</v>
      </c>
      <c r="E27" s="26"/>
      <c r="F27" s="27">
        <v>1623575</v>
      </c>
      <c r="G27" s="27">
        <f>-'2024 ARAM and 2023 True Up'!R13</f>
        <v>-28514.114718500077</v>
      </c>
      <c r="H27" s="27">
        <f>I27-G27-F27</f>
        <v>-39.885281499940902</v>
      </c>
      <c r="I27" s="27">
        <f>'182392 12.31.2024'!E23</f>
        <v>1595021</v>
      </c>
      <c r="J27" s="39" t="s">
        <v>51</v>
      </c>
      <c r="K27" s="29">
        <v>0.22680814926774853</v>
      </c>
      <c r="L27" s="30">
        <f t="shared" ref="L27" si="4">F27*$K27</f>
        <v>368240.04094738484</v>
      </c>
      <c r="M27" s="30">
        <f t="shared" ref="M27" si="5">G27*$K27</f>
        <v>-6467.2335873112706</v>
      </c>
      <c r="N27" s="30">
        <f t="shared" ref="N27" si="6">H27*$K27</f>
        <v>-9.0463068800247655</v>
      </c>
      <c r="O27" s="30">
        <f t="shared" ref="O27" si="7">I27*$K27</f>
        <v>361763.76105319354</v>
      </c>
      <c r="P27" s="28" t="s">
        <v>52</v>
      </c>
      <c r="Q27" s="39" t="s">
        <v>61</v>
      </c>
    </row>
    <row r="28" spans="1:17">
      <c r="A28" s="4">
        <f t="shared" si="2"/>
        <v>205</v>
      </c>
      <c r="B28" s="25" t="s">
        <v>339</v>
      </c>
      <c r="C28" s="25"/>
      <c r="D28" s="45">
        <v>254</v>
      </c>
      <c r="E28" s="26"/>
      <c r="F28" s="27">
        <f>'FF1 to A3.1 Tie Out'!E21</f>
        <v>-25456.22</v>
      </c>
      <c r="G28" s="27">
        <f>-'2024 ARAM and 2023 True Up'!R18</f>
        <v>2627.7391876006336</v>
      </c>
      <c r="H28" s="27">
        <f>I28-G28-F28</f>
        <v>19.910812399368297</v>
      </c>
      <c r="I28" s="27">
        <f>'FF1 to A3.1 Tie Out'!G21</f>
        <v>-22808.57</v>
      </c>
      <c r="J28" s="39" t="s">
        <v>51</v>
      </c>
      <c r="K28" s="29">
        <v>0.22680814926774853</v>
      </c>
      <c r="L28" s="30">
        <f t="shared" ref="L28" si="8">F28*$K28</f>
        <v>-5773.6781455526461</v>
      </c>
      <c r="M28" s="30">
        <f t="shared" ref="M28" si="9">G28*$K28</f>
        <v>595.99266189803677</v>
      </c>
      <c r="N28" s="30">
        <f t="shared" ref="N28" si="10">H28*$K28</f>
        <v>4.5159345107180631</v>
      </c>
      <c r="O28" s="30">
        <f t="shared" ref="O28" si="11">I28*$K28</f>
        <v>-5173.1695491438913</v>
      </c>
      <c r="P28" s="28" t="s">
        <v>52</v>
      </c>
      <c r="Q28" s="39" t="s">
        <v>61</v>
      </c>
    </row>
    <row r="29" spans="1:17">
      <c r="A29" s="4">
        <f>A27+1</f>
        <v>205</v>
      </c>
      <c r="B29" s="32" t="s">
        <v>11</v>
      </c>
      <c r="C29" s="32"/>
      <c r="D29" s="32"/>
      <c r="E29" s="32"/>
      <c r="F29" s="33"/>
      <c r="G29" s="33"/>
      <c r="H29" s="33"/>
      <c r="I29" s="33"/>
      <c r="J29" s="33"/>
      <c r="K29" s="34"/>
      <c r="L29" s="30">
        <f>F27*$K29</f>
        <v>0</v>
      </c>
      <c r="M29" s="30">
        <f>G27*$K29</f>
        <v>0</v>
      </c>
      <c r="N29" s="30">
        <f>H27*$K29</f>
        <v>0</v>
      </c>
      <c r="O29" s="30">
        <f>I27*$K29</f>
        <v>0</v>
      </c>
      <c r="P29" s="44"/>
      <c r="Q29" s="44"/>
    </row>
    <row r="30" spans="1:17">
      <c r="A30" s="4">
        <v>299</v>
      </c>
      <c r="B30" s="35" t="s">
        <v>64</v>
      </c>
      <c r="C30" s="35"/>
      <c r="D30" s="35"/>
      <c r="E30" s="35"/>
      <c r="F30" s="36">
        <f>SUM(F24:F28)</f>
        <v>-39437357.589999989</v>
      </c>
      <c r="G30" s="36">
        <f t="shared" ref="G30:I30" si="12">SUM(G24:G28)</f>
        <v>1447587.926719358</v>
      </c>
      <c r="H30" s="36">
        <f t="shared" si="12"/>
        <v>370532.17328062886</v>
      </c>
      <c r="I30" s="36">
        <f t="shared" si="12"/>
        <v>-37619237.490000002</v>
      </c>
      <c r="J30" s="20"/>
      <c r="K30" s="21"/>
      <c r="L30" s="36">
        <f>SUM(L24:L29)</f>
        <v>-8944714.0869982932</v>
      </c>
      <c r="M30" s="36">
        <f>SUM(M24:M29)</f>
        <v>328324.73856155475</v>
      </c>
      <c r="N30" s="36">
        <f>SUM(N24:N29)</f>
        <v>84039.716465936144</v>
      </c>
      <c r="O30" s="36">
        <f>SUM(O24:O29)</f>
        <v>-8532349.6319708023</v>
      </c>
      <c r="P30" s="37"/>
      <c r="Q30" s="37"/>
    </row>
    <row r="31" spans="1:17">
      <c r="A31" s="4"/>
      <c r="B31" s="35"/>
      <c r="C31" s="35"/>
      <c r="D31" s="35"/>
      <c r="E31" s="35"/>
      <c r="F31" s="38"/>
      <c r="G31" s="38"/>
      <c r="H31" s="38"/>
      <c r="I31" s="38"/>
      <c r="J31" s="20"/>
      <c r="K31" s="21"/>
      <c r="L31" s="38"/>
      <c r="M31" s="38"/>
      <c r="N31" s="38"/>
      <c r="O31" s="38"/>
      <c r="P31" s="37"/>
      <c r="Q31" s="37"/>
    </row>
    <row r="32" spans="1:17">
      <c r="A32" s="4">
        <v>300</v>
      </c>
      <c r="B32" s="25" t="s">
        <v>65</v>
      </c>
      <c r="C32" s="25" t="s">
        <v>49</v>
      </c>
      <c r="D32" s="26">
        <v>190</v>
      </c>
      <c r="E32" s="26"/>
      <c r="F32" s="27">
        <f>-(F24+F28)*'2024 ARAM and 2023 True Up'!$F$33</f>
        <v>17473895.784488399</v>
      </c>
      <c r="G32" s="27">
        <f>-(G24+G28)*'2024 ARAM and 2023 True Up'!$F$33</f>
        <v>-624553.14956834912</v>
      </c>
      <c r="H32" s="27">
        <f>-(H24+H28)*'2024 ARAM and 2023 True Up'!$F$33</f>
        <v>18377.571972352638</v>
      </c>
      <c r="I32" s="27">
        <f>SUM(F32:H32)</f>
        <v>16867720.206892401</v>
      </c>
      <c r="J32" s="28" t="s">
        <v>51</v>
      </c>
      <c r="K32" s="29">
        <v>0.22680814926774853</v>
      </c>
      <c r="L32" s="30">
        <f t="shared" ref="L32:O34" si="13">F32*$K32</f>
        <v>3963221.9633773267</v>
      </c>
      <c r="M32" s="30">
        <f t="shared" si="13"/>
        <v>-141653.7439729406</v>
      </c>
      <c r="N32" s="30">
        <f t="shared" si="13"/>
        <v>4168.1830870841486</v>
      </c>
      <c r="O32" s="30">
        <f t="shared" si="13"/>
        <v>3825736.4024914699</v>
      </c>
      <c r="P32" s="37"/>
      <c r="Q32" s="37"/>
    </row>
    <row r="33" spans="1:17">
      <c r="A33" s="4">
        <f>A32+1</f>
        <v>301</v>
      </c>
      <c r="B33" s="25" t="s">
        <v>66</v>
      </c>
      <c r="C33" s="25" t="s">
        <v>49</v>
      </c>
      <c r="D33" s="26">
        <v>283</v>
      </c>
      <c r="E33" s="26"/>
      <c r="F33" s="27">
        <f>-(F26+F27)*'2024 ARAM and 2023 True Up'!$F$33</f>
        <v>-7821208.1407599999</v>
      </c>
      <c r="G33" s="27">
        <f>-(G26+G27)*'2024 ARAM and 2023 True Up'!$F$33</f>
        <v>270241.52862451907</v>
      </c>
      <c r="H33" s="27">
        <f>-(H26+H27)*'2024 ARAM and 2023 True Up'!$F$33</f>
        <v>-109069.02670451936</v>
      </c>
      <c r="I33" s="27">
        <f>SUM(F33:H33)</f>
        <v>-7660035.6388400001</v>
      </c>
      <c r="J33" s="28" t="s">
        <v>51</v>
      </c>
      <c r="K33" s="29">
        <v>0.22680814926774853</v>
      </c>
      <c r="L33" s="30">
        <f t="shared" si="13"/>
        <v>-1773913.7434436241</v>
      </c>
      <c r="M33" s="30">
        <f t="shared" si="13"/>
        <v>61292.980962614456</v>
      </c>
      <c r="N33" s="30">
        <f t="shared" si="13"/>
        <v>-24737.74408928668</v>
      </c>
      <c r="O33" s="30">
        <f t="shared" si="13"/>
        <v>-1737358.5065702961</v>
      </c>
      <c r="P33" s="37"/>
      <c r="Q33" s="37"/>
    </row>
    <row r="34" spans="1:17">
      <c r="A34" s="4">
        <f>A33+1</f>
        <v>302</v>
      </c>
      <c r="B34" s="32" t="s">
        <v>11</v>
      </c>
      <c r="C34" s="32"/>
      <c r="D34" s="32"/>
      <c r="E34" s="40"/>
      <c r="F34" s="41"/>
      <c r="G34" s="42"/>
      <c r="H34" s="42"/>
      <c r="I34" s="42"/>
      <c r="J34" s="42"/>
      <c r="K34" s="33"/>
      <c r="L34" s="43">
        <f t="shared" si="13"/>
        <v>0</v>
      </c>
      <c r="M34" s="43">
        <f t="shared" si="13"/>
        <v>0</v>
      </c>
      <c r="N34" s="43">
        <f t="shared" si="13"/>
        <v>0</v>
      </c>
      <c r="O34" s="43">
        <f t="shared" si="13"/>
        <v>0</v>
      </c>
      <c r="P34" s="44"/>
      <c r="Q34" s="44"/>
    </row>
    <row r="35" spans="1:17">
      <c r="A35" s="4">
        <v>350</v>
      </c>
      <c r="B35" s="35" t="s">
        <v>67</v>
      </c>
      <c r="C35" s="35"/>
      <c r="F35" s="38">
        <f>SUM(F32:F34)</f>
        <v>9652687.6437283978</v>
      </c>
      <c r="G35" s="38">
        <f>SUM(G32:G34)</f>
        <v>-354311.62094383006</v>
      </c>
      <c r="H35" s="38">
        <f>SUM(H32:H34)</f>
        <v>-90691.45473216672</v>
      </c>
      <c r="I35" s="38">
        <f>SUM(I32:I34)</f>
        <v>9207684.5680523999</v>
      </c>
      <c r="J35" s="20"/>
      <c r="K35" s="21"/>
      <c r="L35" s="38">
        <f>SUM(L32:L34)</f>
        <v>2189308.2199337026</v>
      </c>
      <c r="M35" s="38">
        <f>SUM(M32:M34)</f>
        <v>-80360.763010326147</v>
      </c>
      <c r="N35" s="38">
        <f>SUM(N32:N34)</f>
        <v>-20569.561002202532</v>
      </c>
      <c r="O35" s="38">
        <f>SUM(O32:O34)</f>
        <v>2088377.8959211737</v>
      </c>
      <c r="P35" s="37"/>
      <c r="Q35" s="37"/>
    </row>
    <row r="36" spans="1:17">
      <c r="A36" s="4">
        <f>A35+1</f>
        <v>351</v>
      </c>
      <c r="B36" s="35"/>
      <c r="C36" s="35"/>
      <c r="F36" s="38"/>
      <c r="G36" s="38"/>
      <c r="H36" s="38"/>
      <c r="I36" s="38"/>
      <c r="J36" s="20"/>
      <c r="K36" s="21"/>
      <c r="L36" s="38"/>
      <c r="M36" s="38"/>
      <c r="N36" s="38"/>
      <c r="O36" s="38"/>
      <c r="P36" s="37"/>
      <c r="Q36" s="37"/>
    </row>
    <row r="37" spans="1:17">
      <c r="A37" s="4">
        <f>A36+1</f>
        <v>352</v>
      </c>
      <c r="B37" s="35" t="s">
        <v>68</v>
      </c>
      <c r="C37" s="35"/>
      <c r="D37" s="35"/>
      <c r="E37" s="35"/>
      <c r="F37" s="38">
        <f>F30+F35</f>
        <v>-29784669.946271591</v>
      </c>
      <c r="G37" s="38">
        <f>G30+G35</f>
        <v>1093276.3057755278</v>
      </c>
      <c r="H37" s="38">
        <f>H30+H35</f>
        <v>279840.71854846214</v>
      </c>
      <c r="I37" s="38">
        <f>I30+I35</f>
        <v>-28411552.921947602</v>
      </c>
      <c r="J37" s="20"/>
      <c r="K37" s="21"/>
      <c r="L37" s="38">
        <f>L30+L35</f>
        <v>-6755405.8670645906</v>
      </c>
      <c r="M37" s="38">
        <f>M30+M35</f>
        <v>247963.97555122862</v>
      </c>
      <c r="N37" s="38">
        <f>N30+N35</f>
        <v>63470.155463733608</v>
      </c>
      <c r="O37" s="38">
        <f>O30+O35</f>
        <v>-6443971.7360496288</v>
      </c>
      <c r="P37" s="37"/>
      <c r="Q37" s="37"/>
    </row>
    <row r="38" spans="1:17">
      <c r="A38" s="4"/>
      <c r="B38" s="35"/>
      <c r="C38" s="35"/>
      <c r="D38" s="35"/>
      <c r="E38" s="35"/>
      <c r="F38" s="38"/>
      <c r="G38" s="38"/>
      <c r="H38" s="38"/>
      <c r="I38" s="38"/>
      <c r="J38" s="20"/>
      <c r="K38" s="21"/>
      <c r="L38" s="38"/>
      <c r="M38" s="38"/>
      <c r="N38" s="38"/>
      <c r="O38" s="38"/>
      <c r="P38" s="37"/>
      <c r="Q38" s="37"/>
    </row>
    <row r="39" spans="1:17">
      <c r="A39" s="4">
        <v>353</v>
      </c>
      <c r="B39" s="229" t="s">
        <v>69</v>
      </c>
      <c r="C39" s="230"/>
      <c r="D39" s="230"/>
      <c r="E39" s="230"/>
      <c r="F39" s="230"/>
      <c r="G39" s="230"/>
      <c r="H39" s="230"/>
      <c r="I39" s="230"/>
      <c r="J39" s="230"/>
      <c r="K39" s="230"/>
      <c r="L39" s="230"/>
      <c r="M39" s="230"/>
      <c r="N39" s="230"/>
      <c r="O39" s="230"/>
      <c r="P39" s="230"/>
      <c r="Q39" s="230"/>
    </row>
    <row r="40" spans="1:17">
      <c r="A40" s="4">
        <f t="shared" ref="A40:A45" si="14">A39+1</f>
        <v>354</v>
      </c>
      <c r="B40" s="35"/>
      <c r="C40" s="35"/>
      <c r="D40" s="25"/>
      <c r="E40" s="35"/>
      <c r="F40" s="38"/>
      <c r="G40" s="38"/>
      <c r="H40" s="38"/>
      <c r="I40" s="38"/>
      <c r="J40" s="20"/>
      <c r="K40" s="21"/>
      <c r="L40" s="38"/>
      <c r="M40" s="38"/>
      <c r="N40" s="38"/>
      <c r="O40" s="38"/>
      <c r="P40" s="37"/>
      <c r="Q40" s="37"/>
    </row>
    <row r="41" spans="1:17">
      <c r="A41" s="4">
        <f t="shared" si="14"/>
        <v>355</v>
      </c>
      <c r="B41" s="46" t="s">
        <v>70</v>
      </c>
      <c r="C41" s="35"/>
      <c r="D41" s="35">
        <v>72322678</v>
      </c>
      <c r="E41" s="35"/>
      <c r="F41" s="38">
        <f>+F15+F30</f>
        <v>-39437357.589999989</v>
      </c>
      <c r="G41" s="38">
        <f>+G15+G30</f>
        <v>1447587.926719358</v>
      </c>
      <c r="H41" s="38">
        <f>+H15+H30</f>
        <v>370532.17328062886</v>
      </c>
      <c r="I41" s="38">
        <f>+I15+I30</f>
        <v>-37619237.490000002</v>
      </c>
      <c r="J41" s="47"/>
      <c r="K41" s="38"/>
      <c r="L41" s="38">
        <f>+L15+L30</f>
        <v>-8944714.0869982932</v>
      </c>
      <c r="M41" s="38">
        <f>+M15+M30</f>
        <v>328324.73856155475</v>
      </c>
      <c r="N41" s="38">
        <f>+N15+N30</f>
        <v>84039.716465936144</v>
      </c>
      <c r="O41" s="38">
        <f>+O15+O30</f>
        <v>-8532349.6319708023</v>
      </c>
      <c r="P41" s="37"/>
      <c r="Q41" s="37"/>
    </row>
    <row r="42" spans="1:17">
      <c r="A42" s="4">
        <f t="shared" si="14"/>
        <v>356</v>
      </c>
      <c r="B42" s="35" t="s">
        <v>71</v>
      </c>
      <c r="C42" s="35"/>
      <c r="D42" s="35">
        <v>25465</v>
      </c>
      <c r="E42" s="35"/>
      <c r="F42" s="48">
        <f>F19+F35</f>
        <v>9652687.6437283978</v>
      </c>
      <c r="G42" s="48">
        <f>G19+G35</f>
        <v>-354311.62094383006</v>
      </c>
      <c r="H42" s="48">
        <f>H19+H35</f>
        <v>-90691.45473216672</v>
      </c>
      <c r="I42" s="48">
        <f>I19+I35</f>
        <v>9207684.5680523999</v>
      </c>
      <c r="J42" s="49"/>
      <c r="K42" s="48"/>
      <c r="L42" s="48">
        <f>L19+L35</f>
        <v>2189308.2199337026</v>
      </c>
      <c r="M42" s="48">
        <f>M19+M35</f>
        <v>-80360.763010326147</v>
      </c>
      <c r="N42" s="48">
        <f>N19+N35</f>
        <v>-20569.561002202532</v>
      </c>
      <c r="O42" s="48">
        <f>O19+O35</f>
        <v>2088377.8959211737</v>
      </c>
      <c r="P42" s="37"/>
      <c r="Q42" s="37"/>
    </row>
    <row r="43" spans="1:17">
      <c r="A43" s="4">
        <f t="shared" si="14"/>
        <v>357</v>
      </c>
      <c r="B43" s="35" t="s">
        <v>72</v>
      </c>
      <c r="C43" s="35"/>
      <c r="D43" s="35"/>
      <c r="E43" s="35"/>
      <c r="F43" s="38">
        <f>SUM(F41:F42)</f>
        <v>-29784669.946271591</v>
      </c>
      <c r="G43" s="38">
        <f>SUM(G41:G42)</f>
        <v>1093276.3057755278</v>
      </c>
      <c r="H43" s="38">
        <f>SUM(H41:H42)</f>
        <v>279840.71854846214</v>
      </c>
      <c r="I43" s="38">
        <f>SUM(I41:I42)</f>
        <v>-28411552.921947602</v>
      </c>
      <c r="J43" s="47"/>
      <c r="K43" s="38"/>
      <c r="L43" s="38">
        <f>SUM(L41:L42)</f>
        <v>-6755405.8670645906</v>
      </c>
      <c r="M43" s="38">
        <f>SUM(M41:M42)</f>
        <v>247963.97555122862</v>
      </c>
      <c r="N43" s="38">
        <f>SUM(N41:N42)</f>
        <v>63470.155463733608</v>
      </c>
      <c r="O43" s="38">
        <f>SUM(O41:O42)</f>
        <v>-6443971.7360496288</v>
      </c>
      <c r="P43" s="37"/>
      <c r="Q43" s="37"/>
    </row>
    <row r="44" spans="1:17">
      <c r="A44" s="4">
        <f t="shared" si="14"/>
        <v>358</v>
      </c>
      <c r="B44" s="35" t="s">
        <v>73</v>
      </c>
      <c r="C44" s="35"/>
      <c r="D44" s="35">
        <v>71391959</v>
      </c>
      <c r="E44" s="35"/>
      <c r="F44" s="38"/>
      <c r="G44" s="38"/>
      <c r="H44" s="38"/>
      <c r="I44" s="38">
        <f>(I41+F41)/2</f>
        <v>-38528297.539999992</v>
      </c>
      <c r="J44" s="47"/>
      <c r="K44" s="38"/>
      <c r="L44" s="38"/>
      <c r="M44" s="38"/>
      <c r="N44" s="38"/>
      <c r="O44" s="38">
        <f>(O41+L41)/2</f>
        <v>-8738531.8594845477</v>
      </c>
      <c r="Q44" s="37"/>
    </row>
    <row r="45" spans="1:17" ht="15.6">
      <c r="A45" s="4">
        <f t="shared" si="14"/>
        <v>359</v>
      </c>
      <c r="B45" s="35" t="s">
        <v>74</v>
      </c>
      <c r="C45" s="35"/>
      <c r="D45" s="35">
        <f>SUM(D41:D42)-D44</f>
        <v>956184</v>
      </c>
      <c r="E45" s="35"/>
      <c r="F45" s="38"/>
      <c r="G45" s="38"/>
      <c r="H45" s="38"/>
      <c r="I45" s="50"/>
      <c r="J45" s="47"/>
      <c r="K45" s="38"/>
      <c r="L45" s="38"/>
      <c r="M45" s="38"/>
      <c r="N45" s="38"/>
      <c r="O45" s="51">
        <f>O43/I43</f>
        <v>0.22680814926774853</v>
      </c>
      <c r="Q45" s="37"/>
    </row>
    <row r="46" spans="1:17">
      <c r="A46" s="4"/>
      <c r="B46" s="35"/>
      <c r="C46" s="35"/>
      <c r="D46" s="35"/>
      <c r="E46" s="35"/>
      <c r="F46" s="38"/>
      <c r="G46" s="38"/>
      <c r="H46" s="38"/>
      <c r="I46" s="38"/>
      <c r="J46" s="47"/>
      <c r="K46" s="38"/>
      <c r="L46" s="38"/>
      <c r="M46" s="38"/>
      <c r="N46" s="38"/>
      <c r="P46" s="37"/>
      <c r="Q46" s="37"/>
    </row>
    <row r="47" spans="1:17">
      <c r="A47" s="5" t="s">
        <v>12</v>
      </c>
    </row>
    <row r="48" spans="1:17" ht="79.5" customHeight="1">
      <c r="A48" s="6" t="s">
        <v>13</v>
      </c>
      <c r="B48" s="225" t="s">
        <v>75</v>
      </c>
      <c r="C48" s="225"/>
      <c r="D48" s="225"/>
      <c r="E48" s="225"/>
      <c r="F48" s="225"/>
      <c r="G48" s="225"/>
      <c r="H48" s="225"/>
      <c r="I48" s="225"/>
      <c r="J48" s="225"/>
      <c r="K48" s="225"/>
      <c r="L48" s="225"/>
      <c r="M48" s="225"/>
      <c r="N48" s="225"/>
      <c r="O48" s="225"/>
      <c r="P48" s="52"/>
      <c r="Q48" s="52"/>
    </row>
    <row r="49" spans="1:17" ht="21" customHeight="1">
      <c r="A49" s="6" t="s">
        <v>76</v>
      </c>
      <c r="B49" s="225" t="s">
        <v>77</v>
      </c>
      <c r="C49" s="225"/>
      <c r="D49" s="225"/>
      <c r="E49" s="225"/>
      <c r="F49" s="225"/>
      <c r="G49" s="225"/>
      <c r="H49" s="225"/>
      <c r="I49" s="225"/>
      <c r="J49" s="225"/>
      <c r="K49" s="225"/>
      <c r="L49" s="225"/>
      <c r="M49" s="225"/>
      <c r="N49" s="225"/>
      <c r="O49" s="225"/>
      <c r="P49" s="52"/>
      <c r="Q49" s="52"/>
    </row>
    <row r="50" spans="1:17" ht="21" customHeight="1">
      <c r="A50" s="6" t="s">
        <v>14</v>
      </c>
      <c r="B50" s="224" t="s">
        <v>78</v>
      </c>
      <c r="C50" s="224"/>
      <c r="D50" s="224"/>
      <c r="E50" s="224"/>
      <c r="F50" s="224"/>
      <c r="G50" s="224"/>
      <c r="H50" s="224"/>
      <c r="I50" s="224"/>
      <c r="J50" s="224"/>
      <c r="K50" s="224"/>
      <c r="L50" s="224"/>
      <c r="M50" s="224"/>
      <c r="N50" s="224"/>
      <c r="O50" s="224"/>
      <c r="P50" s="53"/>
      <c r="Q50" s="53"/>
    </row>
    <row r="51" spans="1:17" ht="21" customHeight="1">
      <c r="A51" s="6" t="s">
        <v>15</v>
      </c>
      <c r="B51" s="224" t="s">
        <v>79</v>
      </c>
      <c r="C51" s="224"/>
      <c r="D51" s="224"/>
      <c r="E51" s="224"/>
      <c r="F51" s="224"/>
      <c r="G51" s="224"/>
      <c r="H51" s="224"/>
      <c r="I51" s="224"/>
      <c r="J51" s="224"/>
      <c r="K51" s="224"/>
      <c r="L51" s="224"/>
      <c r="M51" s="224"/>
      <c r="N51" s="224"/>
      <c r="O51" s="224"/>
      <c r="P51" s="53"/>
      <c r="Q51" s="53"/>
    </row>
    <row r="52" spans="1:17" ht="21" customHeight="1">
      <c r="A52" s="6" t="s">
        <v>16</v>
      </c>
      <c r="B52" s="224" t="s">
        <v>80</v>
      </c>
      <c r="C52" s="224"/>
      <c r="D52" s="224"/>
      <c r="E52" s="224"/>
      <c r="F52" s="224"/>
      <c r="G52" s="224"/>
      <c r="H52" s="224"/>
      <c r="I52" s="224"/>
      <c r="J52" s="224"/>
      <c r="K52" s="224"/>
      <c r="L52" s="224"/>
      <c r="M52" s="224"/>
      <c r="N52" s="224"/>
      <c r="O52" s="224"/>
    </row>
    <row r="53" spans="1:17" ht="21" customHeight="1">
      <c r="A53" s="6" t="s">
        <v>17</v>
      </c>
      <c r="B53" s="225" t="s">
        <v>81</v>
      </c>
      <c r="C53" s="225"/>
      <c r="D53" s="225"/>
      <c r="E53" s="225"/>
      <c r="F53" s="225"/>
      <c r="G53" s="225"/>
      <c r="H53" s="225"/>
      <c r="I53" s="225"/>
      <c r="J53" s="225"/>
      <c r="K53" s="225"/>
      <c r="L53" s="225"/>
      <c r="M53" s="225"/>
      <c r="N53" s="225"/>
      <c r="O53" s="225"/>
    </row>
    <row r="54" spans="1:17" ht="32.4" customHeight="1">
      <c r="A54" s="6" t="s">
        <v>82</v>
      </c>
      <c r="B54" s="225" t="s">
        <v>83</v>
      </c>
      <c r="C54" s="225"/>
      <c r="D54" s="225"/>
      <c r="E54" s="225"/>
      <c r="F54" s="225"/>
      <c r="G54" s="225"/>
      <c r="H54" s="225"/>
      <c r="I54" s="225"/>
      <c r="J54" s="225"/>
      <c r="K54" s="225"/>
      <c r="L54" s="225"/>
      <c r="M54" s="225"/>
      <c r="N54" s="225"/>
      <c r="O54" s="225"/>
    </row>
    <row r="55" spans="1:17" ht="32.4" customHeight="1">
      <c r="A55" s="6" t="s">
        <v>84</v>
      </c>
      <c r="B55" s="225" t="s">
        <v>85</v>
      </c>
      <c r="C55" s="225"/>
      <c r="D55" s="225"/>
      <c r="E55" s="225"/>
      <c r="F55" s="225"/>
      <c r="G55" s="225"/>
      <c r="H55" s="225"/>
      <c r="I55" s="225"/>
      <c r="J55" s="225"/>
      <c r="K55" s="225"/>
      <c r="L55" s="225"/>
      <c r="M55" s="225"/>
      <c r="N55" s="225"/>
      <c r="O55" s="225"/>
    </row>
    <row r="56" spans="1:17" ht="21" customHeight="1">
      <c r="A56" s="6" t="s">
        <v>86</v>
      </c>
      <c r="B56" s="225" t="s">
        <v>87</v>
      </c>
      <c r="C56" s="225"/>
      <c r="D56" s="225"/>
      <c r="E56" s="225"/>
      <c r="F56" s="225"/>
      <c r="G56" s="225"/>
      <c r="H56" s="225"/>
      <c r="I56" s="225"/>
      <c r="J56" s="225"/>
      <c r="K56" s="225"/>
      <c r="L56" s="225"/>
      <c r="M56" s="225"/>
      <c r="N56" s="225"/>
      <c r="O56" s="225"/>
    </row>
    <row r="57" spans="1:17" ht="29.25" customHeight="1">
      <c r="A57" s="6" t="s">
        <v>88</v>
      </c>
      <c r="B57" s="224" t="s">
        <v>89</v>
      </c>
      <c r="C57" s="224"/>
      <c r="D57" s="224"/>
      <c r="E57" s="224"/>
      <c r="F57" s="224"/>
      <c r="G57" s="224"/>
      <c r="H57" s="224"/>
      <c r="I57" s="224"/>
      <c r="J57" s="224"/>
      <c r="K57" s="224"/>
      <c r="L57" s="224"/>
      <c r="M57" s="224"/>
      <c r="N57" s="224"/>
      <c r="O57" s="224"/>
    </row>
    <row r="58" spans="1:17" ht="29.25" customHeight="1">
      <c r="A58" s="6" t="s">
        <v>90</v>
      </c>
      <c r="B58" s="224" t="s">
        <v>91</v>
      </c>
      <c r="C58" s="224"/>
      <c r="D58" s="224"/>
      <c r="E58" s="224"/>
      <c r="F58" s="224"/>
      <c r="G58" s="224"/>
      <c r="H58" s="224"/>
      <c r="I58" s="224"/>
      <c r="J58" s="224"/>
      <c r="K58" s="224"/>
      <c r="L58" s="224"/>
      <c r="M58" s="224"/>
      <c r="N58" s="224"/>
      <c r="O58" s="224"/>
    </row>
    <row r="59" spans="1:17" s="8" customFormat="1" ht="18" customHeight="1">
      <c r="A59" s="6" t="s">
        <v>92</v>
      </c>
      <c r="B59" s="225" t="s">
        <v>93</v>
      </c>
      <c r="C59" s="225"/>
      <c r="D59" s="225"/>
      <c r="E59" s="225"/>
      <c r="F59" s="225"/>
      <c r="G59" s="225"/>
      <c r="H59" s="225"/>
      <c r="I59" s="225"/>
      <c r="J59" s="225"/>
      <c r="K59" s="225"/>
      <c r="L59" s="225"/>
      <c r="M59" s="225"/>
      <c r="N59" s="225"/>
      <c r="O59" s="225"/>
    </row>
    <row r="60" spans="1:17" ht="15.6">
      <c r="A60" s="54"/>
      <c r="B60" s="55"/>
    </row>
    <row r="61" spans="1:17">
      <c r="A61" s="56"/>
      <c r="B61" s="55"/>
    </row>
    <row r="62" spans="1:17">
      <c r="B62" s="55"/>
    </row>
    <row r="63" spans="1:17">
      <c r="B63" s="55"/>
    </row>
    <row r="64" spans="1:17">
      <c r="B64" s="55"/>
    </row>
    <row r="65" spans="2:2">
      <c r="B65" s="55"/>
    </row>
  </sheetData>
  <mergeCells count="21">
    <mergeCell ref="B50:O50"/>
    <mergeCell ref="A1:Q1"/>
    <mergeCell ref="A2:Q2"/>
    <mergeCell ref="A3:Q3"/>
    <mergeCell ref="A4:Q4"/>
    <mergeCell ref="J8:K8"/>
    <mergeCell ref="J10:K10"/>
    <mergeCell ref="B12:Q12"/>
    <mergeCell ref="B23:Q23"/>
    <mergeCell ref="B39:Q39"/>
    <mergeCell ref="B48:O48"/>
    <mergeCell ref="B49:O49"/>
    <mergeCell ref="B57:O57"/>
    <mergeCell ref="B58:O58"/>
    <mergeCell ref="B59:O59"/>
    <mergeCell ref="B51:O51"/>
    <mergeCell ref="B52:O52"/>
    <mergeCell ref="B53:O53"/>
    <mergeCell ref="B54:O54"/>
    <mergeCell ref="B55:O55"/>
    <mergeCell ref="B56:O56"/>
  </mergeCells>
  <pageMargins left="0.5" right="0.25" top="1" bottom="1" header="0.5" footer="0.5"/>
  <pageSetup scale="58" fitToHeight="0" orientation="portrait" r:id="rId1"/>
  <headerFooter alignWithMargins="0">
    <oddHeader xml:space="preserve">&amp;C&amp;"Times New Roman,Regular"&amp;KFF0000CUI//PRIV&amp;K000000
FOR SETTLEMENT PURPOSES ONLY 
SUBJECT TO RULES 602 AND 606
</oddHeader>
  </headerFooter>
  <colBreaks count="1" manualBreakCount="1">
    <brk id="5" max="5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01C38-48E6-41D3-A676-F93FF1B75822}">
  <dimension ref="A1:I55"/>
  <sheetViews>
    <sheetView topLeftCell="A21" zoomScale="80" zoomScaleNormal="80" workbookViewId="0">
      <selection activeCell="B23" sqref="B23:Q23"/>
    </sheetView>
  </sheetViews>
  <sheetFormatPr defaultRowHeight="15"/>
  <cols>
    <col min="1" max="1" width="42.54296875" bestFit="1" customWidth="1"/>
    <col min="2" max="2" width="9.6328125" bestFit="1" customWidth="1"/>
    <col min="3" max="3" width="9" bestFit="1" customWidth="1"/>
    <col min="4" max="4" width="15.90625" bestFit="1" customWidth="1"/>
    <col min="5" max="5" width="6.453125" bestFit="1" customWidth="1"/>
    <col min="6" max="6" width="16.453125" bestFit="1" customWidth="1"/>
    <col min="7" max="7" width="9.1796875" bestFit="1" customWidth="1"/>
    <col min="8" max="8" width="11.90625" bestFit="1" customWidth="1"/>
    <col min="9" max="9" width="11.54296875" bestFit="1" customWidth="1"/>
  </cols>
  <sheetData>
    <row r="1" spans="1:9" ht="15.6">
      <c r="A1" s="152" t="s">
        <v>270</v>
      </c>
      <c r="B1" s="152" t="s">
        <v>271</v>
      </c>
      <c r="C1" s="152" t="s">
        <v>272</v>
      </c>
      <c r="D1" s="152" t="s">
        <v>273</v>
      </c>
      <c r="E1" s="152" t="s">
        <v>274</v>
      </c>
      <c r="F1" s="152" t="s">
        <v>275</v>
      </c>
      <c r="G1" s="152" t="s">
        <v>276</v>
      </c>
      <c r="H1" s="152" t="s">
        <v>277</v>
      </c>
      <c r="I1" s="152" t="s">
        <v>278</v>
      </c>
    </row>
    <row r="2" spans="1:9" ht="15.6">
      <c r="A2" s="153" t="s">
        <v>279</v>
      </c>
      <c r="B2" s="153"/>
      <c r="C2" s="153"/>
      <c r="D2" s="153"/>
      <c r="E2" s="153"/>
      <c r="F2" s="153"/>
      <c r="G2" s="153"/>
      <c r="H2" s="153"/>
      <c r="I2" s="153"/>
    </row>
    <row r="3" spans="1:9" ht="15.6">
      <c r="A3" s="153"/>
      <c r="B3" s="153"/>
      <c r="C3" s="153"/>
      <c r="D3" s="153"/>
      <c r="E3" s="153"/>
      <c r="F3" s="153"/>
      <c r="G3" s="153"/>
      <c r="H3" s="153"/>
      <c r="I3" s="153"/>
    </row>
    <row r="4" spans="1:9" ht="15.6">
      <c r="A4" s="153" t="s">
        <v>158</v>
      </c>
      <c r="B4" s="153"/>
      <c r="C4" s="153"/>
      <c r="D4" s="153"/>
      <c r="E4" s="153"/>
      <c r="F4" s="153"/>
      <c r="G4" s="153"/>
      <c r="H4" s="153"/>
      <c r="I4" s="153"/>
    </row>
    <row r="5" spans="1:9" ht="15.6">
      <c r="A5" s="153" t="s">
        <v>157</v>
      </c>
      <c r="B5" s="153"/>
      <c r="C5" s="153"/>
      <c r="D5" s="153"/>
      <c r="E5" s="153"/>
      <c r="F5" s="153"/>
      <c r="G5" s="153"/>
      <c r="H5" s="153"/>
      <c r="I5" s="153"/>
    </row>
    <row r="6" spans="1:9" ht="15.6">
      <c r="A6" s="153" t="s">
        <v>280</v>
      </c>
      <c r="B6" s="153"/>
      <c r="C6" s="153"/>
      <c r="D6" s="153"/>
      <c r="E6" s="153"/>
      <c r="F6" s="153"/>
      <c r="G6" s="153"/>
      <c r="H6" s="153"/>
      <c r="I6" s="153"/>
    </row>
    <row r="7" spans="1:9" ht="15.6">
      <c r="A7" s="153" t="s">
        <v>281</v>
      </c>
      <c r="B7" s="153"/>
      <c r="C7" s="153"/>
      <c r="D7" s="153"/>
      <c r="E7" s="153"/>
      <c r="F7" s="153"/>
      <c r="G7" s="153"/>
      <c r="H7" s="153"/>
      <c r="I7" s="153"/>
    </row>
    <row r="8" spans="1:9" ht="15.6">
      <c r="A8" s="154" t="s">
        <v>282</v>
      </c>
      <c r="B8" s="153"/>
      <c r="C8" s="153"/>
      <c r="D8" s="153"/>
      <c r="E8" s="153"/>
      <c r="F8" s="153"/>
      <c r="G8" s="153"/>
      <c r="H8" s="153"/>
      <c r="I8" s="153"/>
    </row>
    <row r="9" spans="1:9" ht="15.6">
      <c r="A9" s="152" t="s">
        <v>283</v>
      </c>
      <c r="B9" s="155">
        <v>22293256</v>
      </c>
      <c r="C9" s="155">
        <v>0</v>
      </c>
      <c r="D9" s="155">
        <v>0</v>
      </c>
      <c r="E9" s="155">
        <v>0</v>
      </c>
      <c r="F9" s="155">
        <v>0</v>
      </c>
      <c r="G9" s="155">
        <v>0</v>
      </c>
      <c r="H9" s="155">
        <v>0</v>
      </c>
      <c r="I9" s="155">
        <v>22293256</v>
      </c>
    </row>
    <row r="10" spans="1:9" ht="15.6">
      <c r="A10" s="152" t="s">
        <v>284</v>
      </c>
      <c r="B10" s="155">
        <v>0</v>
      </c>
      <c r="C10" s="155">
        <v>0</v>
      </c>
      <c r="D10" s="155">
        <v>0</v>
      </c>
      <c r="E10" s="155">
        <v>0</v>
      </c>
      <c r="F10" s="155">
        <v>0</v>
      </c>
      <c r="G10" s="155">
        <v>0</v>
      </c>
      <c r="H10" s="155">
        <v>0</v>
      </c>
      <c r="I10" s="155">
        <v>0</v>
      </c>
    </row>
    <row r="11" spans="1:9" ht="15.6">
      <c r="A11" s="152" t="s">
        <v>285</v>
      </c>
      <c r="B11" s="155">
        <v>22293256</v>
      </c>
      <c r="C11" s="155">
        <v>0</v>
      </c>
      <c r="D11" s="155">
        <v>0</v>
      </c>
      <c r="E11" s="155">
        <v>0</v>
      </c>
      <c r="F11" s="155">
        <v>0</v>
      </c>
      <c r="G11" s="155">
        <v>0</v>
      </c>
      <c r="H11" s="155">
        <v>0</v>
      </c>
      <c r="I11" s="155">
        <v>22293256</v>
      </c>
    </row>
    <row r="12" spans="1:9" ht="15.6">
      <c r="A12" s="156" t="s">
        <v>282</v>
      </c>
      <c r="B12" s="152"/>
      <c r="C12" s="152"/>
      <c r="D12" s="152"/>
      <c r="E12" s="152"/>
      <c r="F12" s="152"/>
      <c r="G12" s="152"/>
      <c r="H12" s="152"/>
      <c r="I12" s="152"/>
    </row>
    <row r="13" spans="1:9" ht="15.6">
      <c r="A13" s="157"/>
      <c r="B13" s="157"/>
      <c r="C13" s="157"/>
      <c r="D13" s="157"/>
      <c r="E13" s="157"/>
      <c r="F13" s="157"/>
      <c r="G13" s="157"/>
      <c r="H13" s="157"/>
      <c r="I13" s="157"/>
    </row>
    <row r="14" spans="1:9" ht="15.6">
      <c r="A14" s="157" t="s">
        <v>286</v>
      </c>
      <c r="B14" s="158">
        <v>4681584</v>
      </c>
      <c r="C14" s="158">
        <v>0</v>
      </c>
      <c r="D14" s="158">
        <v>0</v>
      </c>
      <c r="E14" s="158">
        <v>0</v>
      </c>
      <c r="F14" s="158">
        <v>0</v>
      </c>
      <c r="G14" s="158">
        <v>0</v>
      </c>
      <c r="H14" s="158">
        <v>0</v>
      </c>
      <c r="I14" s="158">
        <v>4681584</v>
      </c>
    </row>
    <row r="15" spans="1:9" ht="15.6">
      <c r="A15" s="157" t="s">
        <v>287</v>
      </c>
      <c r="B15" s="158">
        <v>1242442</v>
      </c>
      <c r="C15" s="158">
        <v>-5125</v>
      </c>
      <c r="D15" s="158">
        <v>3490</v>
      </c>
      <c r="E15" s="158">
        <v>0</v>
      </c>
      <c r="F15" s="158">
        <v>0</v>
      </c>
      <c r="G15" s="158">
        <v>-39600</v>
      </c>
      <c r="H15" s="158">
        <v>0</v>
      </c>
      <c r="I15" s="158">
        <v>1201207</v>
      </c>
    </row>
    <row r="16" spans="1:9" ht="15.6">
      <c r="A16" s="157" t="s">
        <v>288</v>
      </c>
      <c r="B16" s="158">
        <v>-209494</v>
      </c>
      <c r="C16" s="158">
        <v>1076</v>
      </c>
      <c r="D16" s="158">
        <v>-244</v>
      </c>
      <c r="E16" s="158">
        <v>0</v>
      </c>
      <c r="F16" s="158">
        <v>0</v>
      </c>
      <c r="G16" s="158">
        <v>8316</v>
      </c>
      <c r="H16" s="158">
        <v>0</v>
      </c>
      <c r="I16" s="158">
        <v>-200346</v>
      </c>
    </row>
    <row r="17" spans="1:9" ht="15.6">
      <c r="A17" s="159" t="s">
        <v>289</v>
      </c>
      <c r="B17" s="160">
        <v>5714532</v>
      </c>
      <c r="C17" s="160">
        <v>-4049</v>
      </c>
      <c r="D17" s="160">
        <v>3247</v>
      </c>
      <c r="E17" s="160">
        <v>0</v>
      </c>
      <c r="F17" s="160">
        <v>0</v>
      </c>
      <c r="G17" s="160">
        <v>-31284</v>
      </c>
      <c r="H17" s="160">
        <v>0</v>
      </c>
      <c r="I17" s="160">
        <v>5682445</v>
      </c>
    </row>
    <row r="18" spans="1:9" ht="15.6">
      <c r="A18" s="161" t="s">
        <v>282</v>
      </c>
      <c r="B18" s="157"/>
      <c r="C18" s="157"/>
      <c r="D18" s="157"/>
      <c r="E18" s="157"/>
      <c r="F18" s="157"/>
      <c r="G18" s="157"/>
      <c r="H18" s="157"/>
      <c r="I18" s="157"/>
    </row>
    <row r="19" spans="1:9" ht="15.6">
      <c r="A19" s="157" t="s">
        <v>290</v>
      </c>
      <c r="B19" s="157"/>
      <c r="C19" s="157"/>
      <c r="D19" s="157"/>
      <c r="E19" s="157"/>
      <c r="F19" s="157"/>
      <c r="G19" s="157"/>
      <c r="H19" s="157"/>
      <c r="I19" s="157"/>
    </row>
    <row r="20" spans="1:9" ht="15.6">
      <c r="A20" s="157" t="s">
        <v>291</v>
      </c>
      <c r="B20" s="158">
        <v>12338</v>
      </c>
      <c r="C20" s="158">
        <v>0</v>
      </c>
      <c r="D20" s="158">
        <v>0</v>
      </c>
      <c r="E20" s="158">
        <v>0</v>
      </c>
      <c r="F20" s="158">
        <v>0</v>
      </c>
      <c r="G20" s="158">
        <v>0</v>
      </c>
      <c r="H20" s="158">
        <v>0</v>
      </c>
      <c r="I20" s="158">
        <v>12338</v>
      </c>
    </row>
    <row r="21" spans="1:9" ht="15.6">
      <c r="A21" s="157" t="s">
        <v>292</v>
      </c>
      <c r="B21" s="158">
        <v>1157</v>
      </c>
      <c r="C21" s="158">
        <v>0</v>
      </c>
      <c r="D21" s="158">
        <v>-715</v>
      </c>
      <c r="E21" s="158">
        <v>0</v>
      </c>
      <c r="F21" s="158">
        <v>0</v>
      </c>
      <c r="G21" s="158">
        <v>0</v>
      </c>
      <c r="H21" s="158">
        <v>0</v>
      </c>
      <c r="I21" s="158">
        <v>443</v>
      </c>
    </row>
    <row r="22" spans="1:9" ht="15.6">
      <c r="A22" s="157" t="s">
        <v>293</v>
      </c>
      <c r="B22" s="158">
        <v>737</v>
      </c>
      <c r="C22" s="158">
        <v>0</v>
      </c>
      <c r="D22" s="158">
        <v>0</v>
      </c>
      <c r="E22" s="158">
        <v>0</v>
      </c>
      <c r="F22" s="158">
        <v>0</v>
      </c>
      <c r="G22" s="158">
        <v>0</v>
      </c>
      <c r="H22" s="158">
        <v>0</v>
      </c>
      <c r="I22" s="158">
        <v>737</v>
      </c>
    </row>
    <row r="23" spans="1:9" ht="15.6">
      <c r="A23" s="157" t="s">
        <v>294</v>
      </c>
      <c r="B23" s="158">
        <v>0</v>
      </c>
      <c r="C23" s="158">
        <v>-24462</v>
      </c>
      <c r="D23" s="158">
        <v>0</v>
      </c>
      <c r="E23" s="158">
        <v>0</v>
      </c>
      <c r="F23" s="158">
        <v>0</v>
      </c>
      <c r="G23" s="158">
        <v>0</v>
      </c>
      <c r="H23" s="158">
        <v>0</v>
      </c>
      <c r="I23" s="158">
        <v>-24462</v>
      </c>
    </row>
    <row r="24" spans="1:9" ht="15.6">
      <c r="A24" s="157" t="s">
        <v>295</v>
      </c>
      <c r="B24" s="158">
        <v>4301</v>
      </c>
      <c r="C24" s="158">
        <v>0</v>
      </c>
      <c r="D24" s="158">
        <v>1653</v>
      </c>
      <c r="E24" s="158">
        <v>0</v>
      </c>
      <c r="F24" s="158">
        <v>0</v>
      </c>
      <c r="G24" s="158">
        <v>0</v>
      </c>
      <c r="H24" s="158">
        <v>0</v>
      </c>
      <c r="I24" s="158">
        <v>5954</v>
      </c>
    </row>
    <row r="25" spans="1:9" ht="15.6">
      <c r="A25" s="157" t="s">
        <v>296</v>
      </c>
      <c r="B25" s="158">
        <v>37157</v>
      </c>
      <c r="C25" s="158">
        <v>0</v>
      </c>
      <c r="D25" s="158">
        <v>-1241</v>
      </c>
      <c r="E25" s="158">
        <v>0</v>
      </c>
      <c r="F25" s="158">
        <v>0</v>
      </c>
      <c r="G25" s="158">
        <v>0</v>
      </c>
      <c r="H25" s="158">
        <v>0</v>
      </c>
      <c r="I25" s="158">
        <v>35917</v>
      </c>
    </row>
    <row r="26" spans="1:9" ht="15.6">
      <c r="A26" s="157" t="s">
        <v>297</v>
      </c>
      <c r="B26" s="158">
        <v>-7837</v>
      </c>
      <c r="C26" s="158">
        <v>0</v>
      </c>
      <c r="D26" s="158">
        <v>0</v>
      </c>
      <c r="E26" s="158">
        <v>0</v>
      </c>
      <c r="F26" s="158">
        <v>0</v>
      </c>
      <c r="G26" s="158">
        <v>0</v>
      </c>
      <c r="H26" s="158">
        <v>0</v>
      </c>
      <c r="I26" s="158">
        <v>-7837</v>
      </c>
    </row>
    <row r="27" spans="1:9" ht="15.6">
      <c r="A27" s="159" t="s">
        <v>298</v>
      </c>
      <c r="B27" s="160">
        <v>47854</v>
      </c>
      <c r="C27" s="160">
        <v>-24462</v>
      </c>
      <c r="D27" s="160">
        <v>-303</v>
      </c>
      <c r="E27" s="160">
        <v>0</v>
      </c>
      <c r="F27" s="160">
        <v>0</v>
      </c>
      <c r="G27" s="160">
        <v>0</v>
      </c>
      <c r="H27" s="160">
        <v>0</v>
      </c>
      <c r="I27" s="160">
        <v>23090</v>
      </c>
    </row>
    <row r="28" spans="1:9" ht="15.6">
      <c r="A28" s="161" t="s">
        <v>282</v>
      </c>
      <c r="B28" s="157"/>
      <c r="C28" s="157"/>
      <c r="D28" s="157"/>
      <c r="E28" s="157"/>
      <c r="F28" s="157"/>
      <c r="G28" s="157"/>
      <c r="H28" s="157"/>
      <c r="I28" s="157"/>
    </row>
    <row r="29" spans="1:9" ht="15.6">
      <c r="A29" s="157" t="s">
        <v>299</v>
      </c>
      <c r="B29" s="157"/>
      <c r="C29" s="157"/>
      <c r="D29" s="157"/>
      <c r="E29" s="157"/>
      <c r="F29" s="157"/>
      <c r="G29" s="157"/>
      <c r="H29" s="157"/>
      <c r="I29" s="157"/>
    </row>
    <row r="30" spans="1:9" ht="15.6">
      <c r="A30" s="157" t="s">
        <v>300</v>
      </c>
      <c r="B30" s="158">
        <v>-5598768</v>
      </c>
      <c r="C30" s="158">
        <v>5212377</v>
      </c>
      <c r="D30" s="158">
        <v>0</v>
      </c>
      <c r="E30" s="158">
        <v>0</v>
      </c>
      <c r="F30" s="158">
        <v>0</v>
      </c>
      <c r="G30" s="158">
        <v>0</v>
      </c>
      <c r="H30" s="158">
        <v>0</v>
      </c>
      <c r="I30" s="158">
        <v>-386391</v>
      </c>
    </row>
    <row r="31" spans="1:9" ht="15.6">
      <c r="A31" s="159" t="s">
        <v>301</v>
      </c>
      <c r="B31" s="160">
        <v>-5598768</v>
      </c>
      <c r="C31" s="160">
        <v>5212377</v>
      </c>
      <c r="D31" s="160">
        <v>0</v>
      </c>
      <c r="E31" s="160">
        <v>0</v>
      </c>
      <c r="F31" s="160">
        <v>0</v>
      </c>
      <c r="G31" s="160">
        <v>0</v>
      </c>
      <c r="H31" s="160">
        <v>0</v>
      </c>
      <c r="I31" s="160">
        <v>-386391</v>
      </c>
    </row>
    <row r="32" spans="1:9" ht="15.6">
      <c r="A32" s="161" t="s">
        <v>282</v>
      </c>
      <c r="B32" s="157"/>
      <c r="C32" s="157"/>
      <c r="D32" s="157"/>
      <c r="E32" s="157"/>
      <c r="F32" s="157"/>
      <c r="G32" s="157"/>
      <c r="H32" s="157"/>
      <c r="I32" s="157"/>
    </row>
    <row r="33" spans="1:9" ht="15.6">
      <c r="A33" s="157" t="s">
        <v>302</v>
      </c>
      <c r="B33" s="157"/>
      <c r="C33" s="157"/>
      <c r="D33" s="157"/>
      <c r="E33" s="157"/>
      <c r="F33" s="157"/>
      <c r="G33" s="157"/>
      <c r="H33" s="157"/>
      <c r="I33" s="157"/>
    </row>
    <row r="34" spans="1:9" ht="15.6">
      <c r="A34" s="157" t="s">
        <v>303</v>
      </c>
      <c r="B34" s="158">
        <v>335926</v>
      </c>
      <c r="C34" s="158">
        <v>0</v>
      </c>
      <c r="D34" s="158">
        <v>0</v>
      </c>
      <c r="E34" s="158">
        <v>0</v>
      </c>
      <c r="F34" s="158">
        <v>0</v>
      </c>
      <c r="G34" s="158">
        <v>0</v>
      </c>
      <c r="H34" s="158">
        <v>0</v>
      </c>
      <c r="I34" s="158">
        <v>335926</v>
      </c>
    </row>
    <row r="35" spans="1:9" ht="15.6">
      <c r="A35" s="159" t="s">
        <v>304</v>
      </c>
      <c r="B35" s="160">
        <v>335926</v>
      </c>
      <c r="C35" s="160">
        <v>0</v>
      </c>
      <c r="D35" s="160">
        <v>0</v>
      </c>
      <c r="E35" s="160">
        <v>0</v>
      </c>
      <c r="F35" s="160">
        <v>0</v>
      </c>
      <c r="G35" s="160">
        <v>0</v>
      </c>
      <c r="H35" s="160">
        <v>0</v>
      </c>
      <c r="I35" s="160">
        <v>335926</v>
      </c>
    </row>
    <row r="36" spans="1:9" ht="15.6">
      <c r="A36" s="161" t="s">
        <v>282</v>
      </c>
      <c r="B36" s="157"/>
      <c r="C36" s="157"/>
      <c r="D36" s="157"/>
      <c r="E36" s="157"/>
      <c r="F36" s="157"/>
      <c r="G36" s="157"/>
      <c r="H36" s="157"/>
      <c r="I36" s="157"/>
    </row>
    <row r="37" spans="1:9" ht="15.6">
      <c r="A37" s="157" t="s">
        <v>305</v>
      </c>
      <c r="B37" s="158">
        <v>6526</v>
      </c>
      <c r="C37" s="158">
        <v>0</v>
      </c>
      <c r="D37" s="158">
        <v>4117</v>
      </c>
      <c r="E37" s="158">
        <v>0</v>
      </c>
      <c r="F37" s="158">
        <v>0</v>
      </c>
      <c r="G37" s="158">
        <v>0</v>
      </c>
      <c r="H37" s="158">
        <v>0</v>
      </c>
      <c r="I37" s="158">
        <v>10642</v>
      </c>
    </row>
    <row r="38" spans="1:9" ht="15.6">
      <c r="A38" s="157" t="s">
        <v>306</v>
      </c>
      <c r="B38" s="158">
        <v>-93391</v>
      </c>
      <c r="C38" s="158">
        <v>0</v>
      </c>
      <c r="D38" s="158">
        <v>1107</v>
      </c>
      <c r="E38" s="158">
        <v>0</v>
      </c>
      <c r="F38" s="158">
        <v>0</v>
      </c>
      <c r="G38" s="158">
        <v>0</v>
      </c>
      <c r="H38" s="158">
        <v>0</v>
      </c>
      <c r="I38" s="158">
        <v>-92284</v>
      </c>
    </row>
    <row r="39" spans="1:9" ht="15.6">
      <c r="A39" s="157" t="s">
        <v>307</v>
      </c>
      <c r="B39" s="158">
        <v>-1284682</v>
      </c>
      <c r="C39" s="158">
        <v>0</v>
      </c>
      <c r="D39" s="158">
        <v>0</v>
      </c>
      <c r="E39" s="158">
        <v>0</v>
      </c>
      <c r="F39" s="158">
        <v>0</v>
      </c>
      <c r="G39" s="158">
        <v>0</v>
      </c>
      <c r="H39" s="158">
        <v>0</v>
      </c>
      <c r="I39" s="158">
        <v>-1284682</v>
      </c>
    </row>
    <row r="40" spans="1:9" ht="15.6">
      <c r="A40" s="157" t="s">
        <v>308</v>
      </c>
      <c r="B40" s="158">
        <v>0</v>
      </c>
      <c r="C40" s="158">
        <v>-4899635</v>
      </c>
      <c r="D40" s="158">
        <v>0</v>
      </c>
      <c r="E40" s="158">
        <v>0</v>
      </c>
      <c r="F40" s="158">
        <v>0</v>
      </c>
      <c r="G40" s="158">
        <v>0</v>
      </c>
      <c r="H40" s="158">
        <v>0</v>
      </c>
      <c r="I40" s="158">
        <v>-4899635</v>
      </c>
    </row>
    <row r="41" spans="1:9" ht="15.6">
      <c r="A41" s="159" t="s">
        <v>309</v>
      </c>
      <c r="B41" s="160">
        <v>-872004</v>
      </c>
      <c r="C41" s="160">
        <v>284231</v>
      </c>
      <c r="D41" s="160">
        <v>8168</v>
      </c>
      <c r="E41" s="160">
        <v>0</v>
      </c>
      <c r="F41" s="160">
        <v>0</v>
      </c>
      <c r="G41" s="160">
        <v>-31284</v>
      </c>
      <c r="H41" s="160">
        <v>0</v>
      </c>
      <c r="I41" s="160">
        <v>-610889</v>
      </c>
    </row>
    <row r="42" spans="1:9" ht="15.6">
      <c r="A42" s="157" t="s">
        <v>310</v>
      </c>
      <c r="B42" s="158">
        <v>-246854</v>
      </c>
      <c r="C42" s="158">
        <v>0</v>
      </c>
      <c r="D42" s="158">
        <v>-149399</v>
      </c>
      <c r="E42" s="158">
        <v>46366</v>
      </c>
      <c r="F42" s="158">
        <v>0</v>
      </c>
      <c r="G42" s="158">
        <v>0</v>
      </c>
      <c r="H42" s="158">
        <v>0</v>
      </c>
      <c r="I42" s="158">
        <v>-349887</v>
      </c>
    </row>
    <row r="43" spans="1:9" ht="15.6">
      <c r="A43" s="159" t="s">
        <v>311</v>
      </c>
      <c r="B43" s="160">
        <v>-1118858</v>
      </c>
      <c r="C43" s="160">
        <v>284231</v>
      </c>
      <c r="D43" s="160">
        <v>-141231</v>
      </c>
      <c r="E43" s="160">
        <v>46366</v>
      </c>
      <c r="F43" s="160">
        <v>0</v>
      </c>
      <c r="G43" s="160">
        <v>-31284</v>
      </c>
      <c r="H43" s="160">
        <v>0</v>
      </c>
      <c r="I43" s="160">
        <v>-960775</v>
      </c>
    </row>
    <row r="44" spans="1:9" ht="15.6">
      <c r="A44" s="157" t="s">
        <v>312</v>
      </c>
      <c r="B44" s="158">
        <v>-1118858</v>
      </c>
      <c r="C44" s="158">
        <v>284231</v>
      </c>
      <c r="D44" s="158">
        <v>-141231</v>
      </c>
      <c r="E44" s="158">
        <v>46366</v>
      </c>
      <c r="F44" s="158">
        <v>0</v>
      </c>
      <c r="G44" s="158">
        <v>-31284</v>
      </c>
      <c r="H44" s="158">
        <v>0</v>
      </c>
      <c r="I44" s="158">
        <v>-960775</v>
      </c>
    </row>
    <row r="45" spans="1:9" ht="15.6">
      <c r="A45" s="157" t="s">
        <v>313</v>
      </c>
      <c r="B45" s="158">
        <v>0</v>
      </c>
      <c r="C45" s="158">
        <v>0</v>
      </c>
      <c r="D45" s="158">
        <v>0</v>
      </c>
      <c r="E45" s="158">
        <v>0</v>
      </c>
      <c r="F45" s="158">
        <v>0</v>
      </c>
      <c r="G45" s="158">
        <v>0</v>
      </c>
      <c r="H45" s="158">
        <v>0</v>
      </c>
      <c r="I45" s="158">
        <v>0</v>
      </c>
    </row>
    <row r="46" spans="1:9" ht="15.6">
      <c r="A46" s="157" t="s">
        <v>314</v>
      </c>
      <c r="B46" s="161" t="s">
        <v>315</v>
      </c>
      <c r="C46" s="157">
        <v>0</v>
      </c>
      <c r="D46" s="157">
        <v>0</v>
      </c>
      <c r="E46" s="157">
        <v>0</v>
      </c>
      <c r="F46" s="157">
        <v>0</v>
      </c>
      <c r="G46" s="157">
        <v>0</v>
      </c>
      <c r="H46" s="157">
        <v>0</v>
      </c>
      <c r="I46" s="161" t="s">
        <v>316</v>
      </c>
    </row>
    <row r="47" spans="1:9" ht="15.6">
      <c r="A47" s="157" t="s">
        <v>317</v>
      </c>
      <c r="B47" s="161" t="s">
        <v>315</v>
      </c>
      <c r="C47" s="157">
        <v>1.2749999999999999E-2</v>
      </c>
      <c r="D47" s="161" t="s">
        <v>318</v>
      </c>
      <c r="E47" s="157">
        <v>2.0799999999999998E-3</v>
      </c>
      <c r="F47" s="157">
        <v>0</v>
      </c>
      <c r="G47" s="161" t="s">
        <v>319</v>
      </c>
      <c r="H47" s="157">
        <v>0</v>
      </c>
      <c r="I47" s="161" t="s">
        <v>316</v>
      </c>
    </row>
    <row r="49" spans="8:9" ht="15.6">
      <c r="H49" s="162" t="s">
        <v>320</v>
      </c>
      <c r="I49" s="163">
        <f>I38</f>
        <v>-92284</v>
      </c>
    </row>
    <row r="50" spans="8:9" ht="15.6">
      <c r="H50" s="162" t="s">
        <v>321</v>
      </c>
      <c r="I50" s="162">
        <v>1.3240824108892537</v>
      </c>
    </row>
    <row r="51" spans="8:9" ht="15.6">
      <c r="H51" s="162" t="s">
        <v>322</v>
      </c>
      <c r="I51" s="163">
        <f>I49*I50</f>
        <v>-122191.62120650389</v>
      </c>
    </row>
    <row r="54" spans="8:9" ht="15.6">
      <c r="H54" s="162" t="s">
        <v>393</v>
      </c>
      <c r="I54">
        <f>$I$51*'Report 260 SC 2024'!H52</f>
        <v>-119563.88201890326</v>
      </c>
    </row>
    <row r="55" spans="8:9" ht="15.6">
      <c r="H55" s="162" t="s">
        <v>394</v>
      </c>
      <c r="I55">
        <f>$I$51*'Report 260 SC 2024'!H53</f>
        <v>-2627.7391876006336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4D335-58D6-4125-8D9B-933D4632C409}">
  <dimension ref="A1:J54"/>
  <sheetViews>
    <sheetView topLeftCell="A20" zoomScale="80" zoomScaleNormal="80" workbookViewId="0">
      <selection activeCell="B23" sqref="B23:Q23"/>
    </sheetView>
  </sheetViews>
  <sheetFormatPr defaultRowHeight="15"/>
  <cols>
    <col min="1" max="1" width="33.453125" bestFit="1" customWidth="1"/>
    <col min="2" max="2" width="24.7265625" bestFit="1" customWidth="1"/>
    <col min="3" max="3" width="5.81640625" bestFit="1" customWidth="1"/>
    <col min="5" max="5" width="12.54296875" bestFit="1" customWidth="1"/>
    <col min="6" max="7" width="11.26953125" bestFit="1" customWidth="1"/>
    <col min="8" max="8" width="8" bestFit="1" customWidth="1"/>
    <col min="9" max="9" width="12.90625" bestFit="1" customWidth="1"/>
  </cols>
  <sheetData>
    <row r="1" spans="1:10" ht="15.6">
      <c r="A1" s="211" t="s">
        <v>214</v>
      </c>
      <c r="B1" s="211"/>
      <c r="C1" s="211" t="s">
        <v>215</v>
      </c>
      <c r="D1" s="211"/>
      <c r="E1" s="211"/>
      <c r="F1" s="211"/>
      <c r="G1" s="211"/>
      <c r="H1" s="211"/>
      <c r="I1" s="211"/>
    </row>
    <row r="2" spans="1:10" ht="15.6">
      <c r="A2" s="211"/>
      <c r="B2" s="211"/>
      <c r="C2" s="211"/>
      <c r="D2" s="211"/>
      <c r="E2" s="211" t="s">
        <v>217</v>
      </c>
      <c r="F2" s="211" t="s">
        <v>218</v>
      </c>
      <c r="G2" s="211" t="s">
        <v>219</v>
      </c>
      <c r="H2" s="211" t="s">
        <v>220</v>
      </c>
      <c r="I2" s="211" t="s">
        <v>221</v>
      </c>
    </row>
    <row r="3" spans="1:10" ht="15.6">
      <c r="A3" s="211" t="s">
        <v>216</v>
      </c>
      <c r="B3" s="211"/>
      <c r="C3" s="211">
        <v>2024</v>
      </c>
      <c r="D3" s="211"/>
      <c r="E3" s="211"/>
      <c r="F3" s="211"/>
      <c r="G3" s="211"/>
      <c r="H3" s="211"/>
      <c r="I3" s="211"/>
    </row>
    <row r="4" spans="1:10" ht="15.6">
      <c r="A4" s="211" t="s">
        <v>223</v>
      </c>
      <c r="B4" s="211"/>
      <c r="C4" s="211"/>
      <c r="D4" s="211"/>
      <c r="E4" s="211"/>
      <c r="F4" s="211"/>
      <c r="G4" s="211"/>
      <c r="H4" s="211"/>
      <c r="I4" s="211"/>
    </row>
    <row r="5" spans="1:10" ht="15.6">
      <c r="A5" s="211" t="s">
        <v>359</v>
      </c>
      <c r="B5" s="211"/>
      <c r="C5" s="211"/>
      <c r="D5" s="211"/>
      <c r="E5" s="211"/>
      <c r="F5" s="211"/>
      <c r="G5" s="211"/>
      <c r="H5" s="211"/>
      <c r="I5" s="211"/>
    </row>
    <row r="6" spans="1:10" ht="15.6">
      <c r="A6" s="211" t="s">
        <v>222</v>
      </c>
      <c r="B6" s="211"/>
      <c r="C6" s="211"/>
      <c r="D6" s="211"/>
      <c r="E6" s="211"/>
      <c r="F6" s="211"/>
      <c r="G6" s="211"/>
      <c r="H6" s="211"/>
      <c r="I6" s="211"/>
    </row>
    <row r="7" spans="1:10" ht="15.6">
      <c r="A7" s="211" t="s">
        <v>224</v>
      </c>
      <c r="B7" s="211"/>
      <c r="C7" s="211"/>
      <c r="D7" s="211"/>
      <c r="E7" s="211"/>
      <c r="F7" s="211"/>
      <c r="G7" s="211"/>
      <c r="H7" s="211"/>
      <c r="I7" s="211"/>
    </row>
    <row r="8" spans="1:10" ht="15.6">
      <c r="A8" s="211"/>
      <c r="B8" s="211" t="s">
        <v>360</v>
      </c>
      <c r="C8" s="211"/>
      <c r="D8" s="211"/>
      <c r="E8" s="212">
        <v>2932.01</v>
      </c>
      <c r="F8" s="212">
        <v>1061.46</v>
      </c>
      <c r="G8" s="212">
        <v>615.72</v>
      </c>
      <c r="H8" s="212">
        <v>0</v>
      </c>
      <c r="I8" s="212">
        <v>445.74</v>
      </c>
      <c r="J8" t="s">
        <v>394</v>
      </c>
    </row>
    <row r="9" spans="1:10" ht="15.6">
      <c r="A9" s="211"/>
      <c r="B9" s="211" t="s">
        <v>361</v>
      </c>
      <c r="C9" s="211"/>
      <c r="D9" s="211"/>
      <c r="E9" s="212">
        <v>8002289.9699999997</v>
      </c>
      <c r="F9" s="212">
        <v>1680480.9</v>
      </c>
      <c r="G9" s="212">
        <v>1680480.89</v>
      </c>
      <c r="H9" s="212">
        <v>0</v>
      </c>
      <c r="I9" s="212">
        <v>0.01</v>
      </c>
    </row>
    <row r="10" spans="1:10" ht="15.6">
      <c r="A10" s="211"/>
      <c r="B10" s="211" t="s">
        <v>362</v>
      </c>
      <c r="C10" s="211"/>
      <c r="D10" s="211"/>
      <c r="E10" s="212">
        <v>0</v>
      </c>
      <c r="F10" s="212">
        <v>0</v>
      </c>
      <c r="G10" s="212">
        <v>0</v>
      </c>
      <c r="H10" s="212">
        <v>0</v>
      </c>
      <c r="I10" s="212">
        <v>0</v>
      </c>
    </row>
    <row r="11" spans="1:10" ht="15.6">
      <c r="A11" s="211"/>
      <c r="B11" s="211" t="s">
        <v>363</v>
      </c>
      <c r="C11" s="211"/>
      <c r="D11" s="211"/>
      <c r="E11" s="212">
        <v>-16748207.390000001</v>
      </c>
      <c r="F11" s="212">
        <v>-4478414.33</v>
      </c>
      <c r="G11" s="212">
        <v>-3517123.55</v>
      </c>
      <c r="H11" s="212">
        <v>0</v>
      </c>
      <c r="I11" s="212">
        <v>-961290.78</v>
      </c>
      <c r="J11" t="s">
        <v>393</v>
      </c>
    </row>
    <row r="12" spans="1:10" ht="15.6">
      <c r="A12" s="211" t="s">
        <v>229</v>
      </c>
      <c r="B12" s="211"/>
      <c r="C12" s="211"/>
      <c r="D12" s="211"/>
      <c r="E12" s="212">
        <v>-8742985.4100000001</v>
      </c>
      <c r="F12" s="212">
        <v>-2796871.97</v>
      </c>
      <c r="G12" s="212">
        <v>-1836026.94</v>
      </c>
      <c r="H12" s="212">
        <v>0</v>
      </c>
      <c r="I12" s="212">
        <v>-960845.03</v>
      </c>
    </row>
    <row r="13" spans="1:10" ht="15.6">
      <c r="A13" s="211" t="s">
        <v>230</v>
      </c>
      <c r="B13" s="211"/>
      <c r="C13" s="211"/>
      <c r="D13" s="211"/>
      <c r="E13" s="212">
        <v>-8742985.4100000001</v>
      </c>
      <c r="F13" s="212">
        <v>-2796871.97</v>
      </c>
      <c r="G13" s="212">
        <v>-1836026.94</v>
      </c>
      <c r="H13" s="212">
        <v>0</v>
      </c>
      <c r="I13" s="212">
        <v>-960845.03</v>
      </c>
    </row>
    <row r="14" spans="1:10" ht="15.6">
      <c r="A14" s="211"/>
      <c r="B14" s="211" t="s">
        <v>364</v>
      </c>
      <c r="C14" s="211"/>
      <c r="D14" s="211"/>
      <c r="E14" s="212">
        <v>0</v>
      </c>
      <c r="F14" s="212">
        <v>0</v>
      </c>
      <c r="G14" s="212">
        <v>0</v>
      </c>
      <c r="H14" s="212">
        <v>0</v>
      </c>
      <c r="I14" s="212">
        <v>0</v>
      </c>
    </row>
    <row r="15" spans="1:10" ht="15.6">
      <c r="A15" s="211"/>
      <c r="B15" s="211" t="s">
        <v>365</v>
      </c>
      <c r="C15" s="211"/>
      <c r="D15" s="211"/>
      <c r="E15" s="212">
        <v>-679.86</v>
      </c>
      <c r="F15" s="212">
        <v>0</v>
      </c>
      <c r="G15" s="212">
        <v>-142.77000000000001</v>
      </c>
      <c r="H15" s="212">
        <v>-142.77000000000001</v>
      </c>
      <c r="I15" s="212">
        <v>0</v>
      </c>
    </row>
    <row r="16" spans="1:10" ht="15.6">
      <c r="A16" s="211"/>
      <c r="B16" s="211" t="s">
        <v>366</v>
      </c>
      <c r="C16" s="211"/>
      <c r="D16" s="211"/>
      <c r="E16" s="212">
        <v>0</v>
      </c>
      <c r="F16" s="212">
        <v>0</v>
      </c>
      <c r="G16" s="212">
        <v>0</v>
      </c>
      <c r="H16" s="212">
        <v>0</v>
      </c>
      <c r="I16" s="212">
        <v>0</v>
      </c>
    </row>
    <row r="17" spans="1:10" ht="15.6">
      <c r="A17" s="211"/>
      <c r="B17" s="211" t="s">
        <v>367</v>
      </c>
      <c r="C17" s="211"/>
      <c r="D17" s="211"/>
      <c r="E17" s="212">
        <v>0</v>
      </c>
      <c r="F17" s="212">
        <v>0</v>
      </c>
      <c r="G17" s="212">
        <v>0</v>
      </c>
      <c r="H17" s="212">
        <v>0</v>
      </c>
      <c r="I17" s="212">
        <v>0</v>
      </c>
    </row>
    <row r="18" spans="1:10" ht="15.6">
      <c r="A18" s="211"/>
      <c r="B18" s="211" t="s">
        <v>368</v>
      </c>
      <c r="C18" s="211"/>
      <c r="D18" s="211"/>
      <c r="E18" s="212">
        <v>-149712.51999999999</v>
      </c>
      <c r="F18" s="212">
        <v>-48266.78</v>
      </c>
      <c r="G18" s="212">
        <v>-31439.63</v>
      </c>
      <c r="H18" s="212">
        <v>0</v>
      </c>
      <c r="I18" s="212">
        <v>-16827.150000000001</v>
      </c>
      <c r="J18" t="s">
        <v>394</v>
      </c>
    </row>
    <row r="19" spans="1:10" ht="15.6">
      <c r="A19" s="211"/>
      <c r="B19" s="211" t="s">
        <v>369</v>
      </c>
      <c r="C19" s="211"/>
      <c r="D19" s="211"/>
      <c r="E19" s="212">
        <v>0</v>
      </c>
      <c r="F19" s="212">
        <v>0</v>
      </c>
      <c r="G19" s="212">
        <v>0</v>
      </c>
      <c r="H19" s="212">
        <v>0</v>
      </c>
      <c r="I19" s="212">
        <v>0</v>
      </c>
    </row>
    <row r="20" spans="1:10" ht="15.6">
      <c r="A20" s="211"/>
      <c r="B20" s="211" t="s">
        <v>370</v>
      </c>
      <c r="C20" s="211"/>
      <c r="D20" s="211"/>
      <c r="E20" s="212">
        <v>0</v>
      </c>
      <c r="F20" s="212">
        <v>0</v>
      </c>
      <c r="G20" s="212">
        <v>0</v>
      </c>
      <c r="H20" s="212">
        <v>0</v>
      </c>
      <c r="I20" s="212">
        <v>0</v>
      </c>
    </row>
    <row r="21" spans="1:10" ht="15.6">
      <c r="A21" s="211"/>
      <c r="B21" s="211" t="s">
        <v>371</v>
      </c>
      <c r="C21" s="211"/>
      <c r="D21" s="211"/>
      <c r="E21" s="212">
        <v>183.51</v>
      </c>
      <c r="F21" s="212">
        <v>64.23</v>
      </c>
      <c r="G21" s="212">
        <v>38.54</v>
      </c>
      <c r="H21" s="212">
        <v>0</v>
      </c>
      <c r="I21" s="212">
        <v>25.69</v>
      </c>
      <c r="J21" t="s">
        <v>394</v>
      </c>
    </row>
    <row r="22" spans="1:10" ht="15.6">
      <c r="A22" s="211"/>
      <c r="B22" s="211" t="s">
        <v>372</v>
      </c>
      <c r="C22" s="211"/>
      <c r="D22" s="211"/>
      <c r="E22" s="212">
        <v>0</v>
      </c>
      <c r="F22" s="212">
        <v>0</v>
      </c>
      <c r="G22" s="212">
        <v>0</v>
      </c>
      <c r="H22" s="212">
        <v>0</v>
      </c>
      <c r="I22" s="212">
        <v>0</v>
      </c>
    </row>
    <row r="23" spans="1:10" ht="15.6">
      <c r="A23" s="211"/>
      <c r="B23" s="211" t="s">
        <v>373</v>
      </c>
      <c r="C23" s="211"/>
      <c r="D23" s="211"/>
      <c r="E23" s="212">
        <v>-4633.0200000000004</v>
      </c>
      <c r="F23" s="212">
        <v>-1621.54</v>
      </c>
      <c r="G23" s="212">
        <v>-972.93</v>
      </c>
      <c r="H23" s="212">
        <v>0</v>
      </c>
      <c r="I23" s="212">
        <v>-648.61</v>
      </c>
      <c r="J23" t="s">
        <v>394</v>
      </c>
    </row>
    <row r="24" spans="1:10" ht="15.6">
      <c r="A24" s="211"/>
      <c r="B24" s="211" t="s">
        <v>374</v>
      </c>
      <c r="C24" s="211"/>
      <c r="D24" s="211"/>
      <c r="E24" s="212">
        <v>225.91</v>
      </c>
      <c r="F24" s="212">
        <v>79.069999999999993</v>
      </c>
      <c r="G24" s="212">
        <v>47.44</v>
      </c>
      <c r="H24" s="212">
        <v>0</v>
      </c>
      <c r="I24" s="212">
        <v>31.63</v>
      </c>
      <c r="J24" t="s">
        <v>394</v>
      </c>
    </row>
    <row r="25" spans="1:10" ht="15.6">
      <c r="A25" s="211"/>
      <c r="B25" s="211" t="s">
        <v>375</v>
      </c>
      <c r="C25" s="211"/>
      <c r="D25" s="211"/>
      <c r="E25" s="212">
        <v>0</v>
      </c>
      <c r="F25" s="212">
        <v>0</v>
      </c>
      <c r="G25" s="212">
        <v>0</v>
      </c>
      <c r="H25" s="212">
        <v>0</v>
      </c>
      <c r="I25" s="212">
        <v>0</v>
      </c>
    </row>
    <row r="26" spans="1:10" ht="15.6">
      <c r="A26" s="211"/>
      <c r="B26" s="211" t="s">
        <v>395</v>
      </c>
      <c r="C26" s="211"/>
      <c r="D26" s="211"/>
      <c r="E26" s="212">
        <v>0</v>
      </c>
      <c r="F26" s="212">
        <v>0</v>
      </c>
      <c r="G26" s="212">
        <v>0</v>
      </c>
      <c r="H26" s="212">
        <v>0</v>
      </c>
      <c r="I26" s="212">
        <v>0</v>
      </c>
    </row>
    <row r="27" spans="1:10" ht="15.6">
      <c r="A27" s="211"/>
      <c r="B27" s="211" t="s">
        <v>376</v>
      </c>
      <c r="C27" s="211"/>
      <c r="D27" s="211"/>
      <c r="E27" s="212">
        <v>-4913.57</v>
      </c>
      <c r="F27" s="212">
        <v>-1719.75</v>
      </c>
      <c r="G27" s="212">
        <v>-1031.8499999999999</v>
      </c>
      <c r="H27" s="212">
        <v>0</v>
      </c>
      <c r="I27" s="212">
        <v>-687.9</v>
      </c>
      <c r="J27" t="s">
        <v>394</v>
      </c>
    </row>
    <row r="28" spans="1:10" ht="15.6">
      <c r="A28" s="211"/>
      <c r="B28" s="211" t="s">
        <v>377</v>
      </c>
      <c r="C28" s="211"/>
      <c r="D28" s="211"/>
      <c r="E28" s="212">
        <v>-13954.3</v>
      </c>
      <c r="F28" s="212">
        <v>-4884.01</v>
      </c>
      <c r="G28" s="212">
        <v>-2930.4</v>
      </c>
      <c r="H28" s="212">
        <v>0</v>
      </c>
      <c r="I28" s="212">
        <v>-1953.61</v>
      </c>
      <c r="J28" t="s">
        <v>394</v>
      </c>
    </row>
    <row r="29" spans="1:10" ht="15.6">
      <c r="A29" s="211"/>
      <c r="B29" s="211" t="s">
        <v>378</v>
      </c>
      <c r="C29" s="211"/>
      <c r="D29" s="211"/>
      <c r="E29" s="212">
        <v>0</v>
      </c>
      <c r="F29" s="212">
        <v>0</v>
      </c>
      <c r="G29" s="212">
        <v>0</v>
      </c>
      <c r="H29" s="212">
        <v>0</v>
      </c>
      <c r="I29" s="212">
        <v>0</v>
      </c>
    </row>
    <row r="30" spans="1:10" ht="15.6">
      <c r="A30" s="211"/>
      <c r="B30" s="211" t="s">
        <v>379</v>
      </c>
      <c r="C30" s="211"/>
      <c r="D30" s="211"/>
      <c r="E30" s="212">
        <v>0</v>
      </c>
      <c r="F30" s="212">
        <v>0</v>
      </c>
      <c r="G30" s="212">
        <v>0</v>
      </c>
      <c r="H30" s="212">
        <v>0</v>
      </c>
      <c r="I30" s="212">
        <v>0</v>
      </c>
    </row>
    <row r="31" spans="1:10" ht="15.6">
      <c r="A31" s="211"/>
      <c r="B31" s="211" t="s">
        <v>380</v>
      </c>
      <c r="C31" s="211"/>
      <c r="D31" s="211"/>
      <c r="E31" s="212">
        <v>0</v>
      </c>
      <c r="F31" s="212">
        <v>0</v>
      </c>
      <c r="G31" s="212">
        <v>0</v>
      </c>
      <c r="H31" s="212">
        <v>0</v>
      </c>
      <c r="I31" s="212">
        <v>0</v>
      </c>
    </row>
    <row r="32" spans="1:10" ht="15.6">
      <c r="A32" s="211"/>
      <c r="B32" s="211" t="s">
        <v>381</v>
      </c>
      <c r="C32" s="211"/>
      <c r="D32" s="211"/>
      <c r="E32" s="212">
        <v>-14332.47</v>
      </c>
      <c r="F32" s="212">
        <v>-5016.37</v>
      </c>
      <c r="G32" s="212">
        <v>-3009.82</v>
      </c>
      <c r="H32" s="212">
        <v>0</v>
      </c>
      <c r="I32" s="212">
        <v>-2006.55</v>
      </c>
      <c r="J32" t="s">
        <v>393</v>
      </c>
    </row>
    <row r="33" spans="1:10" ht="15.6">
      <c r="A33" s="211"/>
      <c r="B33" s="211" t="s">
        <v>382</v>
      </c>
      <c r="C33" s="211"/>
      <c r="D33" s="211"/>
      <c r="E33" s="212">
        <v>0</v>
      </c>
      <c r="F33" s="212">
        <v>0</v>
      </c>
      <c r="G33" s="212">
        <v>0</v>
      </c>
      <c r="H33" s="212">
        <v>0</v>
      </c>
      <c r="I33" s="212">
        <v>0</v>
      </c>
    </row>
    <row r="34" spans="1:10" ht="15.6">
      <c r="A34" s="211"/>
      <c r="B34" s="211" t="s">
        <v>383</v>
      </c>
      <c r="C34" s="211"/>
      <c r="D34" s="211"/>
      <c r="E34" s="212">
        <v>-26302.75</v>
      </c>
      <c r="F34" s="212">
        <v>-9205.94</v>
      </c>
      <c r="G34" s="212">
        <v>-5523.58</v>
      </c>
      <c r="H34" s="212">
        <v>0</v>
      </c>
      <c r="I34" s="212">
        <v>-3682.36</v>
      </c>
      <c r="J34" t="s">
        <v>393</v>
      </c>
    </row>
    <row r="35" spans="1:10" ht="15.6">
      <c r="A35" s="211" t="s">
        <v>229</v>
      </c>
      <c r="B35" s="211"/>
      <c r="C35" s="211"/>
      <c r="D35" s="211"/>
      <c r="E35" s="212">
        <v>-214119.07</v>
      </c>
      <c r="F35" s="212">
        <v>-70571.09</v>
      </c>
      <c r="G35" s="212">
        <v>-44965</v>
      </c>
      <c r="H35" s="212">
        <v>-142.77000000000001</v>
      </c>
      <c r="I35" s="212">
        <v>-25748.86</v>
      </c>
    </row>
    <row r="36" spans="1:10" ht="15.6">
      <c r="A36" s="211" t="s">
        <v>248</v>
      </c>
      <c r="B36" s="211"/>
      <c r="C36" s="211"/>
      <c r="D36" s="211"/>
      <c r="E36" s="212">
        <v>-214119.07</v>
      </c>
      <c r="F36" s="212">
        <v>-70571.09</v>
      </c>
      <c r="G36" s="212">
        <v>-44965</v>
      </c>
      <c r="H36" s="212">
        <v>-142.77000000000001</v>
      </c>
      <c r="I36" s="212">
        <v>-25748.86</v>
      </c>
    </row>
    <row r="37" spans="1:10" ht="15.6">
      <c r="A37" s="211"/>
      <c r="B37" s="211" t="s">
        <v>384</v>
      </c>
      <c r="C37" s="211"/>
      <c r="D37" s="211"/>
      <c r="E37" s="212">
        <v>1610.01</v>
      </c>
      <c r="F37" s="212">
        <v>338.13</v>
      </c>
      <c r="G37" s="212">
        <v>338.1</v>
      </c>
      <c r="H37" s="212">
        <v>0</v>
      </c>
      <c r="I37" s="212">
        <v>0.03</v>
      </c>
      <c r="J37" t="s">
        <v>394</v>
      </c>
    </row>
    <row r="38" spans="1:10" ht="15.6">
      <c r="A38" s="211"/>
      <c r="B38" s="211" t="s">
        <v>385</v>
      </c>
      <c r="C38" s="211"/>
      <c r="D38" s="211"/>
      <c r="E38" s="212">
        <v>0</v>
      </c>
      <c r="F38" s="212">
        <v>0</v>
      </c>
      <c r="G38" s="212">
        <v>0</v>
      </c>
      <c r="H38" s="212">
        <v>0</v>
      </c>
      <c r="I38" s="212">
        <v>0</v>
      </c>
      <c r="J38" t="s">
        <v>394</v>
      </c>
    </row>
    <row r="39" spans="1:10" ht="15.6">
      <c r="A39" s="211"/>
      <c r="B39" s="211" t="s">
        <v>386</v>
      </c>
      <c r="C39" s="211"/>
      <c r="D39" s="211"/>
      <c r="E39" s="212">
        <v>-2.19</v>
      </c>
      <c r="F39" s="212">
        <v>-0.76</v>
      </c>
      <c r="G39" s="212">
        <v>-0.46</v>
      </c>
      <c r="H39" s="212">
        <v>0</v>
      </c>
      <c r="I39" s="212">
        <v>-0.3</v>
      </c>
    </row>
    <row r="40" spans="1:10" ht="15.6">
      <c r="A40" s="211"/>
      <c r="B40" s="211" t="s">
        <v>387</v>
      </c>
      <c r="C40" s="211"/>
      <c r="D40" s="211"/>
      <c r="E40" s="212">
        <v>-22077.39</v>
      </c>
      <c r="F40" s="212">
        <v>-7727.09</v>
      </c>
      <c r="G40" s="212">
        <v>-4636.25</v>
      </c>
      <c r="H40" s="212">
        <v>0</v>
      </c>
      <c r="I40" s="212">
        <v>-3090.84</v>
      </c>
      <c r="J40" t="s">
        <v>394</v>
      </c>
    </row>
    <row r="41" spans="1:10" ht="15.6">
      <c r="A41" s="211"/>
      <c r="B41" s="211" t="s">
        <v>388</v>
      </c>
      <c r="C41" s="211"/>
      <c r="D41" s="211"/>
      <c r="E41" s="212">
        <v>0</v>
      </c>
      <c r="F41" s="212">
        <v>0</v>
      </c>
      <c r="G41" s="212">
        <v>0</v>
      </c>
      <c r="H41" s="212">
        <v>0</v>
      </c>
      <c r="I41" s="212">
        <v>0</v>
      </c>
    </row>
    <row r="42" spans="1:10" ht="15.6">
      <c r="A42" s="211"/>
      <c r="B42" s="211" t="s">
        <v>389</v>
      </c>
      <c r="C42" s="211"/>
      <c r="D42" s="211"/>
      <c r="E42" s="212">
        <v>0.79</v>
      </c>
      <c r="F42" s="212">
        <v>0.28000000000000003</v>
      </c>
      <c r="G42" s="212">
        <v>0.17</v>
      </c>
      <c r="H42" s="212">
        <v>0</v>
      </c>
      <c r="I42" s="212">
        <v>0.11</v>
      </c>
    </row>
    <row r="43" spans="1:10" ht="15.6">
      <c r="A43" s="211"/>
      <c r="B43" s="211" t="s">
        <v>390</v>
      </c>
      <c r="C43" s="211"/>
      <c r="D43" s="211"/>
      <c r="E43" s="212">
        <v>94843.3</v>
      </c>
      <c r="F43" s="212">
        <v>21370.12</v>
      </c>
      <c r="G43" s="212">
        <v>19917.09</v>
      </c>
      <c r="H43" s="212">
        <v>0</v>
      </c>
      <c r="I43" s="212">
        <v>1453.03</v>
      </c>
      <c r="J43" t="s">
        <v>394</v>
      </c>
    </row>
    <row r="44" spans="1:10" ht="15.6">
      <c r="A44" s="211"/>
      <c r="B44" s="211" t="s">
        <v>391</v>
      </c>
      <c r="C44" s="211"/>
      <c r="D44" s="211"/>
      <c r="E44" s="212">
        <v>0</v>
      </c>
      <c r="F44" s="212">
        <v>0</v>
      </c>
      <c r="G44" s="212">
        <v>0</v>
      </c>
      <c r="H44" s="212">
        <v>0</v>
      </c>
      <c r="I44" s="212">
        <v>0</v>
      </c>
    </row>
    <row r="45" spans="1:10" ht="15.6">
      <c r="A45" s="211" t="s">
        <v>229</v>
      </c>
      <c r="B45" s="211"/>
      <c r="C45" s="211"/>
      <c r="D45" s="211"/>
      <c r="E45" s="212">
        <v>74374.52</v>
      </c>
      <c r="F45" s="212">
        <v>13980.68</v>
      </c>
      <c r="G45" s="212">
        <v>15618.65</v>
      </c>
      <c r="H45" s="212">
        <v>0</v>
      </c>
      <c r="I45" s="212">
        <v>-1637.97</v>
      </c>
    </row>
    <row r="46" spans="1:10" ht="15.6">
      <c r="A46" s="211" t="s">
        <v>260</v>
      </c>
      <c r="B46" s="211"/>
      <c r="C46" s="211"/>
      <c r="D46" s="211"/>
      <c r="E46" s="212">
        <v>74374.52</v>
      </c>
      <c r="F46" s="212">
        <v>13980.68</v>
      </c>
      <c r="G46" s="212">
        <v>15618.65</v>
      </c>
      <c r="H46" s="212">
        <v>0</v>
      </c>
      <c r="I46" s="212">
        <v>-1637.97</v>
      </c>
    </row>
    <row r="47" spans="1:10" ht="15.6">
      <c r="A47" s="211" t="s">
        <v>261</v>
      </c>
      <c r="B47" s="211"/>
      <c r="C47" s="211"/>
      <c r="D47" s="211"/>
      <c r="E47" s="212">
        <v>-8882729.9600000009</v>
      </c>
      <c r="F47" s="212">
        <v>-2853462.38</v>
      </c>
      <c r="G47" s="212">
        <v>-1865373.29</v>
      </c>
      <c r="H47" s="212">
        <v>-142.77000000000001</v>
      </c>
      <c r="I47" s="212">
        <v>-988231.86</v>
      </c>
    </row>
    <row r="48" spans="1:10" ht="15.6">
      <c r="A48" s="211" t="s">
        <v>262</v>
      </c>
      <c r="B48" s="211"/>
      <c r="C48" s="211"/>
      <c r="D48" s="211"/>
      <c r="E48" s="212">
        <v>-8882729.9600000009</v>
      </c>
      <c r="F48" s="212">
        <v>-2853462.38</v>
      </c>
      <c r="G48" s="212">
        <v>-1865373.29</v>
      </c>
      <c r="H48" s="212">
        <v>-142.77000000000001</v>
      </c>
      <c r="I48" s="212">
        <v>-988231.86</v>
      </c>
    </row>
    <row r="49" spans="1:10" ht="15.6">
      <c r="A49" s="211" t="s">
        <v>396</v>
      </c>
      <c r="B49" s="211" t="s">
        <v>264</v>
      </c>
      <c r="C49" s="211"/>
      <c r="D49" s="211"/>
      <c r="E49" s="211"/>
      <c r="F49" s="211"/>
      <c r="G49" s="211"/>
      <c r="H49" s="211"/>
      <c r="I49" s="211"/>
    </row>
    <row r="50" spans="1:10" ht="15.6">
      <c r="A50" s="211" t="s">
        <v>265</v>
      </c>
      <c r="B50" s="211"/>
      <c r="C50" s="211"/>
      <c r="D50" s="211"/>
      <c r="E50" s="212">
        <v>-8882729.9600000009</v>
      </c>
      <c r="F50" s="212">
        <v>-2853462.38</v>
      </c>
      <c r="G50" s="212">
        <v>-1865373.29</v>
      </c>
      <c r="H50" s="212">
        <v>-142.77000000000001</v>
      </c>
      <c r="I50" s="212">
        <v>-988231.86</v>
      </c>
    </row>
    <row r="52" spans="1:10">
      <c r="H52" s="210">
        <f>I52/I54</f>
        <v>0.97849493147193989</v>
      </c>
      <c r="I52" s="208">
        <f>SUMIF($J$8:$J$43,J52,I8:I43)</f>
        <v>-966979.69000000006</v>
      </c>
      <c r="J52" t="s">
        <v>393</v>
      </c>
    </row>
    <row r="53" spans="1:10">
      <c r="H53" s="210">
        <f>I53/I54</f>
        <v>2.1505068528060146E-2</v>
      </c>
      <c r="I53" s="208">
        <f>SUMIF(J8:J43,J53,I8:I43)</f>
        <v>-21251.990000000005</v>
      </c>
      <c r="J53" t="s">
        <v>394</v>
      </c>
    </row>
    <row r="54" spans="1:10">
      <c r="I54">
        <f>SUM(I52:I53)</f>
        <v>-988231.68000000005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1D1F9-4618-4296-99BB-8DBBDFB6B910}">
  <sheetPr>
    <pageSetUpPr fitToPage="1"/>
  </sheetPr>
  <dimension ref="A1:I63"/>
  <sheetViews>
    <sheetView zoomScale="80" zoomScaleNormal="80" workbookViewId="0">
      <pane xSplit="1" ySplit="1" topLeftCell="F23" activePane="bottomRight" state="frozen"/>
      <selection activeCell="B23" sqref="B23:Q23"/>
      <selection pane="topRight" activeCell="B23" sqref="B23:Q23"/>
      <selection pane="bottomLeft" activeCell="B23" sqref="B23:Q23"/>
      <selection pane="bottomRight" activeCell="P45" sqref="P45"/>
    </sheetView>
  </sheetViews>
  <sheetFormatPr defaultRowHeight="14.4"/>
  <cols>
    <col min="1" max="1" width="44.6328125" style="184" bestFit="1" customWidth="1"/>
    <col min="2" max="2" width="11.90625" style="184" bestFit="1" customWidth="1"/>
    <col min="3" max="3" width="11.08984375" style="184" bestFit="1" customWidth="1"/>
    <col min="4" max="4" width="16.6328125" style="184" bestFit="1" customWidth="1"/>
    <col min="5" max="5" width="11.1796875" style="184" bestFit="1" customWidth="1"/>
    <col min="6" max="6" width="17.7265625" style="184" bestFit="1" customWidth="1"/>
    <col min="7" max="8" width="16.81640625" style="184" bestFit="1" customWidth="1"/>
    <col min="9" max="9" width="12.54296875" style="184" bestFit="1" customWidth="1"/>
    <col min="10" max="16384" width="8.7265625" style="184"/>
  </cols>
  <sheetData>
    <row r="1" spans="1:9">
      <c r="A1" s="183" t="s">
        <v>270</v>
      </c>
      <c r="B1" s="183" t="s">
        <v>271</v>
      </c>
      <c r="C1" s="183" t="s">
        <v>272</v>
      </c>
      <c r="D1" s="183" t="s">
        <v>273</v>
      </c>
      <c r="E1" s="183" t="s">
        <v>274</v>
      </c>
      <c r="F1" s="183" t="s">
        <v>275</v>
      </c>
      <c r="G1" s="183" t="s">
        <v>276</v>
      </c>
      <c r="H1" s="183" t="s">
        <v>277</v>
      </c>
      <c r="I1" s="183" t="s">
        <v>278</v>
      </c>
    </row>
    <row r="2" spans="1:9">
      <c r="A2" s="185" t="s">
        <v>279</v>
      </c>
      <c r="B2" s="185"/>
      <c r="C2" s="185"/>
      <c r="D2" s="185"/>
      <c r="E2" s="185"/>
      <c r="F2" s="185"/>
      <c r="G2" s="185"/>
      <c r="H2" s="185"/>
      <c r="I2" s="185"/>
    </row>
    <row r="3" spans="1:9">
      <c r="A3" s="185"/>
      <c r="B3" s="185"/>
      <c r="C3" s="185"/>
      <c r="D3" s="185"/>
      <c r="E3" s="185"/>
      <c r="F3" s="185"/>
      <c r="G3" s="185"/>
      <c r="H3" s="185"/>
      <c r="I3" s="185"/>
    </row>
    <row r="4" spans="1:9">
      <c r="A4" s="185" t="s">
        <v>344</v>
      </c>
      <c r="B4" s="185"/>
      <c r="C4" s="185"/>
      <c r="D4" s="185"/>
      <c r="E4" s="185"/>
      <c r="F4" s="185"/>
      <c r="G4" s="185"/>
      <c r="H4" s="185"/>
      <c r="I4" s="185"/>
    </row>
    <row r="5" spans="1:9">
      <c r="A5" s="185" t="s">
        <v>157</v>
      </c>
      <c r="B5" s="185"/>
      <c r="C5" s="185"/>
      <c r="D5" s="185"/>
      <c r="E5" s="185"/>
      <c r="F5" s="185"/>
      <c r="G5" s="185"/>
      <c r="H5" s="185"/>
      <c r="I5" s="185"/>
    </row>
    <row r="6" spans="1:9">
      <c r="A6" s="185" t="s">
        <v>280</v>
      </c>
      <c r="B6" s="185"/>
      <c r="C6" s="185"/>
      <c r="D6" s="185"/>
      <c r="E6" s="185"/>
      <c r="F6" s="185"/>
      <c r="G6" s="185"/>
      <c r="H6" s="185"/>
      <c r="I6" s="185"/>
    </row>
    <row r="7" spans="1:9">
      <c r="A7" s="185" t="s">
        <v>281</v>
      </c>
      <c r="B7" s="185"/>
      <c r="C7" s="185"/>
      <c r="D7" s="185"/>
      <c r="E7" s="185"/>
      <c r="F7" s="185"/>
      <c r="G7" s="185"/>
      <c r="H7" s="185"/>
      <c r="I7" s="185"/>
    </row>
    <row r="8" spans="1:9">
      <c r="A8" s="186" t="s">
        <v>282</v>
      </c>
      <c r="B8" s="185"/>
      <c r="C8" s="185"/>
      <c r="D8" s="185"/>
      <c r="E8" s="185"/>
      <c r="F8" s="185"/>
      <c r="G8" s="185"/>
      <c r="H8" s="185"/>
      <c r="I8" s="185"/>
    </row>
    <row r="9" spans="1:9">
      <c r="A9" s="183" t="s">
        <v>283</v>
      </c>
      <c r="B9" s="187">
        <v>23701588.489999998</v>
      </c>
      <c r="C9" s="187">
        <v>0</v>
      </c>
      <c r="D9" s="187">
        <v>0</v>
      </c>
      <c r="E9" s="187">
        <v>0</v>
      </c>
      <c r="F9" s="187">
        <v>0</v>
      </c>
      <c r="G9" s="187">
        <v>0</v>
      </c>
      <c r="H9" s="187">
        <v>0</v>
      </c>
      <c r="I9" s="187">
        <v>23701588.489999998</v>
      </c>
    </row>
    <row r="10" spans="1:9">
      <c r="A10" s="183" t="s">
        <v>284</v>
      </c>
      <c r="B10" s="187">
        <v>0</v>
      </c>
      <c r="C10" s="187">
        <v>0</v>
      </c>
      <c r="D10" s="187">
        <v>0</v>
      </c>
      <c r="E10" s="187">
        <v>0</v>
      </c>
      <c r="F10" s="187">
        <v>0</v>
      </c>
      <c r="G10" s="187">
        <v>0</v>
      </c>
      <c r="H10" s="187">
        <v>0</v>
      </c>
      <c r="I10" s="187">
        <v>0</v>
      </c>
    </row>
    <row r="11" spans="1:9">
      <c r="A11" s="183" t="s">
        <v>285</v>
      </c>
      <c r="B11" s="187">
        <v>23701588.489999998</v>
      </c>
      <c r="C11" s="187">
        <v>0</v>
      </c>
      <c r="D11" s="187">
        <v>-68.61</v>
      </c>
      <c r="E11" s="187">
        <v>0</v>
      </c>
      <c r="F11" s="187">
        <v>0</v>
      </c>
      <c r="G11" s="187">
        <v>0</v>
      </c>
      <c r="H11" s="187">
        <v>0</v>
      </c>
      <c r="I11" s="187">
        <v>23701519.879999999</v>
      </c>
    </row>
    <row r="12" spans="1:9">
      <c r="A12" s="188" t="s">
        <v>282</v>
      </c>
      <c r="B12" s="183"/>
      <c r="C12" s="183"/>
      <c r="D12" s="183"/>
      <c r="E12" s="183"/>
      <c r="F12" s="183"/>
      <c r="G12" s="183"/>
      <c r="H12" s="183"/>
      <c r="I12" s="183"/>
    </row>
    <row r="14" spans="1:9">
      <c r="A14" s="184" t="s">
        <v>286</v>
      </c>
      <c r="B14" s="189">
        <v>4977333.58</v>
      </c>
      <c r="C14" s="189">
        <v>0</v>
      </c>
      <c r="D14" s="189">
        <v>-14.41</v>
      </c>
      <c r="E14" s="189">
        <v>0</v>
      </c>
      <c r="F14" s="189">
        <v>0</v>
      </c>
      <c r="G14" s="189">
        <v>0</v>
      </c>
      <c r="H14" s="189">
        <v>0</v>
      </c>
      <c r="I14" s="189">
        <v>4977319.17</v>
      </c>
    </row>
    <row r="15" spans="1:9">
      <c r="A15" s="184" t="s">
        <v>287</v>
      </c>
      <c r="B15" s="189">
        <v>1320904.33</v>
      </c>
      <c r="C15" s="189">
        <v>82471.59</v>
      </c>
      <c r="D15" s="189">
        <v>-13109.46</v>
      </c>
      <c r="E15" s="189">
        <v>0</v>
      </c>
      <c r="F15" s="189">
        <v>0</v>
      </c>
      <c r="G15" s="189">
        <v>368892.57</v>
      </c>
      <c r="H15" s="189">
        <v>-53614.51</v>
      </c>
      <c r="I15" s="189">
        <v>1705544.52</v>
      </c>
    </row>
    <row r="16" spans="1:9">
      <c r="A16" s="184" t="s">
        <v>288</v>
      </c>
      <c r="B16" s="189">
        <v>-225434.8</v>
      </c>
      <c r="C16" s="189">
        <v>-292626.62</v>
      </c>
      <c r="D16" s="189">
        <v>528.80999999999995</v>
      </c>
      <c r="E16" s="189">
        <v>0</v>
      </c>
      <c r="F16" s="189">
        <v>0</v>
      </c>
      <c r="G16" s="189">
        <v>38531.51</v>
      </c>
      <c r="H16" s="189">
        <v>11259.06</v>
      </c>
      <c r="I16" s="189">
        <v>-467742.04</v>
      </c>
    </row>
    <row r="17" spans="1:9">
      <c r="A17" s="190" t="s">
        <v>289</v>
      </c>
      <c r="B17" s="191">
        <v>6072803.1100000003</v>
      </c>
      <c r="C17" s="191">
        <v>-210155.03</v>
      </c>
      <c r="D17" s="191">
        <v>-12595.06</v>
      </c>
      <c r="E17" s="191">
        <v>0</v>
      </c>
      <c r="F17" s="191">
        <v>0</v>
      </c>
      <c r="G17" s="191">
        <v>407424.08</v>
      </c>
      <c r="H17" s="191">
        <v>-42355.45</v>
      </c>
      <c r="I17" s="191">
        <v>6215121.6500000004</v>
      </c>
    </row>
    <row r="18" spans="1:9">
      <c r="A18" s="192" t="s">
        <v>282</v>
      </c>
    </row>
    <row r="19" spans="1:9">
      <c r="A19" s="184" t="s">
        <v>290</v>
      </c>
    </row>
    <row r="20" spans="1:9">
      <c r="A20" s="184" t="s">
        <v>291</v>
      </c>
      <c r="B20" s="189">
        <v>6605.82</v>
      </c>
      <c r="C20" s="189">
        <v>0</v>
      </c>
      <c r="D20" s="189">
        <v>-988.42</v>
      </c>
      <c r="E20" s="189">
        <v>0</v>
      </c>
      <c r="F20" s="189">
        <v>0</v>
      </c>
      <c r="G20" s="189">
        <v>0</v>
      </c>
      <c r="H20" s="189">
        <v>0</v>
      </c>
      <c r="I20" s="189">
        <v>5617.4</v>
      </c>
    </row>
    <row r="21" spans="1:9">
      <c r="A21" s="184" t="s">
        <v>292</v>
      </c>
      <c r="B21" s="189">
        <v>1351.31</v>
      </c>
      <c r="C21" s="189">
        <v>0</v>
      </c>
      <c r="D21" s="189">
        <v>-1548.63</v>
      </c>
      <c r="E21" s="189">
        <v>0</v>
      </c>
      <c r="F21" s="189">
        <v>0</v>
      </c>
      <c r="G21" s="189">
        <v>0</v>
      </c>
      <c r="H21" s="189">
        <v>0</v>
      </c>
      <c r="I21" s="189">
        <v>-197.32</v>
      </c>
    </row>
    <row r="22" spans="1:9">
      <c r="A22" s="184" t="s">
        <v>293</v>
      </c>
      <c r="B22" s="189">
        <v>10575.12</v>
      </c>
      <c r="C22" s="189">
        <v>0</v>
      </c>
      <c r="D22" s="189">
        <v>-0.08</v>
      </c>
      <c r="E22" s="189">
        <v>0</v>
      </c>
      <c r="F22" s="189">
        <v>0</v>
      </c>
      <c r="G22" s="189">
        <v>0</v>
      </c>
      <c r="H22" s="189">
        <v>0</v>
      </c>
      <c r="I22" s="189">
        <v>10575.04</v>
      </c>
    </row>
    <row r="23" spans="1:9">
      <c r="A23" s="184" t="s">
        <v>294</v>
      </c>
      <c r="B23" s="189">
        <v>24461.63</v>
      </c>
      <c r="C23" s="189">
        <v>0</v>
      </c>
      <c r="D23" s="189">
        <v>0</v>
      </c>
      <c r="E23" s="189">
        <v>0</v>
      </c>
      <c r="F23" s="189">
        <v>0</v>
      </c>
      <c r="G23" s="189">
        <v>0</v>
      </c>
      <c r="H23" s="189">
        <v>0</v>
      </c>
      <c r="I23" s="189">
        <v>24461.63</v>
      </c>
    </row>
    <row r="24" spans="1:9">
      <c r="A24" s="184" t="s">
        <v>295</v>
      </c>
      <c r="B24" s="189">
        <v>23609.439999999999</v>
      </c>
      <c r="C24" s="189">
        <v>0</v>
      </c>
      <c r="D24" s="189">
        <v>1352.41</v>
      </c>
      <c r="E24" s="189">
        <v>0</v>
      </c>
      <c r="F24" s="189">
        <v>0</v>
      </c>
      <c r="G24" s="189">
        <v>0</v>
      </c>
      <c r="H24" s="189">
        <v>0</v>
      </c>
      <c r="I24" s="189">
        <v>24961.85</v>
      </c>
    </row>
    <row r="25" spans="1:9">
      <c r="A25" s="184" t="s">
        <v>296</v>
      </c>
      <c r="B25" s="189">
        <v>37278.9</v>
      </c>
      <c r="C25" s="189">
        <v>0</v>
      </c>
      <c r="D25" s="189">
        <v>0</v>
      </c>
      <c r="E25" s="189">
        <v>0</v>
      </c>
      <c r="F25" s="189">
        <v>0</v>
      </c>
      <c r="G25" s="189">
        <v>0</v>
      </c>
      <c r="H25" s="189">
        <v>0</v>
      </c>
      <c r="I25" s="189">
        <v>37278.9</v>
      </c>
    </row>
    <row r="26" spans="1:9">
      <c r="A26" s="184" t="s">
        <v>297</v>
      </c>
      <c r="B26" s="189">
        <v>-16387.009999999998</v>
      </c>
      <c r="C26" s="189">
        <v>0</v>
      </c>
      <c r="D26" s="189">
        <v>0.1</v>
      </c>
      <c r="E26" s="189">
        <v>0</v>
      </c>
      <c r="F26" s="189">
        <v>0</v>
      </c>
      <c r="G26" s="189">
        <v>0</v>
      </c>
      <c r="H26" s="189">
        <v>0</v>
      </c>
      <c r="I26" s="189">
        <v>-16386.91</v>
      </c>
    </row>
    <row r="27" spans="1:9">
      <c r="A27" s="190" t="s">
        <v>298</v>
      </c>
      <c r="B27" s="191">
        <v>87495.21</v>
      </c>
      <c r="C27" s="191">
        <v>0</v>
      </c>
      <c r="D27" s="191">
        <v>-1184.6199999999999</v>
      </c>
      <c r="E27" s="191">
        <v>0</v>
      </c>
      <c r="F27" s="191">
        <v>0</v>
      </c>
      <c r="G27" s="191">
        <v>0</v>
      </c>
      <c r="H27" s="191">
        <v>0</v>
      </c>
      <c r="I27" s="191">
        <v>86310.59</v>
      </c>
    </row>
    <row r="28" spans="1:9">
      <c r="A28" s="192" t="s">
        <v>282</v>
      </c>
    </row>
    <row r="29" spans="1:9">
      <c r="A29" s="184" t="s">
        <v>299</v>
      </c>
    </row>
    <row r="30" spans="1:9">
      <c r="A30" s="184" t="s">
        <v>300</v>
      </c>
      <c r="B30" s="189">
        <v>-5212377</v>
      </c>
      <c r="C30" s="189">
        <v>0</v>
      </c>
      <c r="D30" s="189">
        <v>0</v>
      </c>
      <c r="E30" s="189">
        <v>0</v>
      </c>
      <c r="F30" s="189">
        <v>0</v>
      </c>
      <c r="G30" s="189">
        <v>0</v>
      </c>
      <c r="H30" s="189">
        <v>0</v>
      </c>
      <c r="I30" s="189">
        <v>-5212377</v>
      </c>
    </row>
    <row r="31" spans="1:9">
      <c r="A31" s="190" t="s">
        <v>301</v>
      </c>
      <c r="B31" s="191">
        <v>-5212377</v>
      </c>
      <c r="C31" s="191">
        <v>0</v>
      </c>
      <c r="D31" s="191">
        <v>0</v>
      </c>
      <c r="E31" s="191">
        <v>0</v>
      </c>
      <c r="F31" s="191">
        <v>0</v>
      </c>
      <c r="G31" s="191">
        <v>0</v>
      </c>
      <c r="H31" s="191">
        <v>0</v>
      </c>
      <c r="I31" s="191">
        <v>-5212377</v>
      </c>
    </row>
    <row r="32" spans="1:9">
      <c r="A32" s="192" t="s">
        <v>282</v>
      </c>
    </row>
    <row r="33" spans="1:9">
      <c r="A33" s="184" t="s">
        <v>305</v>
      </c>
      <c r="B33" s="189">
        <v>6593.02</v>
      </c>
      <c r="C33" s="189">
        <v>0</v>
      </c>
      <c r="D33" s="189">
        <v>-4290.6099999999997</v>
      </c>
      <c r="E33" s="189">
        <v>0</v>
      </c>
      <c r="F33" s="189">
        <v>0</v>
      </c>
      <c r="G33" s="189">
        <v>0</v>
      </c>
      <c r="H33" s="189">
        <v>0</v>
      </c>
      <c r="I33" s="189">
        <v>2302.41</v>
      </c>
    </row>
    <row r="34" spans="1:9">
      <c r="A34" s="184" t="s">
        <v>306</v>
      </c>
      <c r="B34" s="189">
        <v>-109757.97</v>
      </c>
      <c r="C34" s="189">
        <v>-5424.57</v>
      </c>
      <c r="D34" s="189">
        <v>3460.38</v>
      </c>
      <c r="E34" s="189">
        <v>0</v>
      </c>
      <c r="F34" s="189">
        <v>0</v>
      </c>
      <c r="G34" s="189">
        <v>14653.78</v>
      </c>
      <c r="H34" s="189">
        <v>0</v>
      </c>
      <c r="I34" s="189">
        <v>-97068.38</v>
      </c>
    </row>
    <row r="35" spans="1:9">
      <c r="A35" s="184" t="s">
        <v>307</v>
      </c>
      <c r="B35" s="189">
        <v>-1126848.58</v>
      </c>
      <c r="C35" s="189">
        <v>0</v>
      </c>
      <c r="D35" s="189">
        <v>0</v>
      </c>
      <c r="E35" s="189">
        <v>0</v>
      </c>
      <c r="F35" s="189">
        <v>0</v>
      </c>
      <c r="G35" s="189">
        <v>0</v>
      </c>
      <c r="H35" s="189">
        <v>0</v>
      </c>
      <c r="I35" s="189">
        <v>-1126848.58</v>
      </c>
    </row>
    <row r="36" spans="1:9">
      <c r="A36" s="184" t="s">
        <v>308</v>
      </c>
      <c r="B36" s="189">
        <v>0</v>
      </c>
      <c r="C36" s="189">
        <v>274204.15000000002</v>
      </c>
      <c r="D36" s="189">
        <v>0</v>
      </c>
      <c r="E36" s="189">
        <v>0</v>
      </c>
      <c r="F36" s="189">
        <v>0</v>
      </c>
      <c r="G36" s="189">
        <v>-115998.99</v>
      </c>
      <c r="H36" s="189">
        <v>-299.18</v>
      </c>
      <c r="I36" s="189">
        <v>157905.98000000001</v>
      </c>
    </row>
    <row r="37" spans="1:9">
      <c r="A37" s="190" t="s">
        <v>309</v>
      </c>
      <c r="B37" s="191">
        <v>-282092.21000000002</v>
      </c>
      <c r="C37" s="191">
        <v>58624.55</v>
      </c>
      <c r="D37" s="191">
        <v>-14609.91</v>
      </c>
      <c r="E37" s="191">
        <v>0</v>
      </c>
      <c r="F37" s="191">
        <v>0</v>
      </c>
      <c r="G37" s="191">
        <v>306078.87</v>
      </c>
      <c r="H37" s="191">
        <v>-42654.63</v>
      </c>
      <c r="I37" s="191">
        <v>25346.67</v>
      </c>
    </row>
    <row r="38" spans="1:9">
      <c r="A38" s="184" t="s">
        <v>310</v>
      </c>
      <c r="B38" s="189">
        <v>-246730.1</v>
      </c>
      <c r="C38" s="189">
        <v>0</v>
      </c>
      <c r="D38" s="189">
        <v>0</v>
      </c>
      <c r="E38" s="189">
        <v>3662</v>
      </c>
      <c r="F38" s="189">
        <v>0</v>
      </c>
      <c r="G38" s="189">
        <v>0</v>
      </c>
      <c r="H38" s="189">
        <v>0</v>
      </c>
      <c r="I38" s="189">
        <v>-243068.1</v>
      </c>
    </row>
    <row r="39" spans="1:9">
      <c r="A39" s="190" t="s">
        <v>311</v>
      </c>
      <c r="B39" s="191">
        <v>-528822.31000000006</v>
      </c>
      <c r="C39" s="191">
        <v>58624.55</v>
      </c>
      <c r="D39" s="191">
        <v>-14609.91</v>
      </c>
      <c r="E39" s="191">
        <v>3662</v>
      </c>
      <c r="F39" s="191">
        <v>0</v>
      </c>
      <c r="G39" s="191">
        <v>306078.87</v>
      </c>
      <c r="H39" s="191">
        <v>-42654.63</v>
      </c>
      <c r="I39" s="191">
        <v>-217721.43</v>
      </c>
    </row>
    <row r="40" spans="1:9">
      <c r="A40" s="184" t="s">
        <v>312</v>
      </c>
      <c r="B40" s="189">
        <v>-528822.37</v>
      </c>
      <c r="C40" s="189">
        <v>58624.56</v>
      </c>
      <c r="D40" s="189">
        <v>-14609.87</v>
      </c>
      <c r="E40" s="189">
        <v>3662</v>
      </c>
      <c r="F40" s="189">
        <v>0</v>
      </c>
      <c r="G40" s="189">
        <v>306078.87</v>
      </c>
      <c r="H40" s="189">
        <v>-42654.63</v>
      </c>
      <c r="I40" s="189">
        <v>-217721.44</v>
      </c>
    </row>
    <row r="41" spans="1:9">
      <c r="A41" s="184" t="s">
        <v>313</v>
      </c>
      <c r="B41" s="189">
        <v>0.06</v>
      </c>
      <c r="C41" s="189">
        <v>-0.01</v>
      </c>
      <c r="D41" s="189">
        <v>-0.04</v>
      </c>
      <c r="E41" s="189">
        <v>0</v>
      </c>
      <c r="F41" s="189">
        <v>0</v>
      </c>
      <c r="G41" s="189">
        <v>0</v>
      </c>
      <c r="H41" s="189">
        <v>0</v>
      </c>
      <c r="I41" s="189">
        <v>0.01</v>
      </c>
    </row>
    <row r="42" spans="1:9">
      <c r="A42" s="184" t="s">
        <v>314</v>
      </c>
      <c r="B42" s="192" t="s">
        <v>345</v>
      </c>
      <c r="C42" s="184">
        <v>0</v>
      </c>
      <c r="D42" s="184">
        <v>0</v>
      </c>
      <c r="E42" s="184">
        <v>0</v>
      </c>
      <c r="F42" s="184">
        <v>0</v>
      </c>
      <c r="G42" s="184">
        <v>0</v>
      </c>
      <c r="H42" s="184">
        <v>0</v>
      </c>
      <c r="I42" s="192" t="s">
        <v>346</v>
      </c>
    </row>
    <row r="43" spans="1:9">
      <c r="A43" s="184" t="s">
        <v>317</v>
      </c>
      <c r="B43" s="192" t="s">
        <v>345</v>
      </c>
      <c r="C43" s="184">
        <v>2.4729999999999999E-3</v>
      </c>
      <c r="D43" s="192" t="s">
        <v>347</v>
      </c>
      <c r="E43" s="184">
        <v>1.55E-4</v>
      </c>
      <c r="F43" s="184">
        <v>0</v>
      </c>
      <c r="G43" s="184">
        <v>1.2914E-2</v>
      </c>
      <c r="H43" s="192" t="s">
        <v>348</v>
      </c>
      <c r="I43" s="192" t="s">
        <v>346</v>
      </c>
    </row>
    <row r="44" spans="1:9">
      <c r="B44" s="189"/>
    </row>
    <row r="45" spans="1:9">
      <c r="A45" s="193"/>
      <c r="B45" s="189"/>
      <c r="H45" s="184" t="s">
        <v>320</v>
      </c>
      <c r="I45" s="189">
        <f>I34</f>
        <v>-97068.38</v>
      </c>
    </row>
    <row r="46" spans="1:9">
      <c r="A46" s="193" t="s">
        <v>349</v>
      </c>
      <c r="B46" s="194">
        <f>B58*0.79</f>
        <v>267812.20410000003</v>
      </c>
      <c r="C46" s="195" t="s">
        <v>350</v>
      </c>
      <c r="H46" s="184" t="s">
        <v>321</v>
      </c>
      <c r="I46" s="184">
        <v>1.3240824108892537</v>
      </c>
    </row>
    <row r="47" spans="1:9">
      <c r="A47" s="196" t="s">
        <v>351</v>
      </c>
      <c r="B47" s="197">
        <f>B37-B46</f>
        <v>-549904.41410000005</v>
      </c>
      <c r="H47" s="184" t="s">
        <v>322</v>
      </c>
      <c r="I47" s="189">
        <f>I45*I46</f>
        <v>-128526.53461151422</v>
      </c>
    </row>
    <row r="48" spans="1:9">
      <c r="A48" s="193"/>
      <c r="B48" s="189">
        <f>B47</f>
        <v>-549904.41410000005</v>
      </c>
      <c r="E48" s="189"/>
      <c r="F48" s="189"/>
    </row>
    <row r="49" spans="1:9">
      <c r="A49" s="193"/>
      <c r="B49" s="189"/>
      <c r="E49" s="189"/>
      <c r="F49" s="189"/>
      <c r="H49" s="184" t="s">
        <v>393</v>
      </c>
      <c r="I49" s="189">
        <f>$I$47*'Report 260 SC 2023'!H51</f>
        <v>-128417.84371289723</v>
      </c>
    </row>
    <row r="50" spans="1:9" ht="15.6">
      <c r="A50" s="193" t="s">
        <v>352</v>
      </c>
      <c r="B50" s="198">
        <v>-558424.35952000029</v>
      </c>
      <c r="D50" s="189"/>
      <c r="F50" s="189"/>
      <c r="H50" s="184" t="s">
        <v>394</v>
      </c>
      <c r="I50" s="189">
        <f>$I$47*'Report 260 SC 2023'!H52</f>
        <v>-108.69089861698576</v>
      </c>
    </row>
    <row r="51" spans="1:9" ht="15.6">
      <c r="A51" s="193"/>
      <c r="B51" s="189"/>
      <c r="F51" s="198"/>
    </row>
    <row r="52" spans="1:9">
      <c r="A52" s="193" t="s">
        <v>353</v>
      </c>
      <c r="B52" s="199">
        <f>B48-B50</f>
        <v>8519.9454200002365</v>
      </c>
      <c r="D52" s="194"/>
      <c r="F52" s="189"/>
    </row>
    <row r="53" spans="1:9">
      <c r="A53" s="193"/>
    </row>
    <row r="54" spans="1:9">
      <c r="A54" s="193"/>
      <c r="B54" s="189"/>
    </row>
    <row r="55" spans="1:9">
      <c r="A55" s="193"/>
      <c r="B55" s="194"/>
    </row>
    <row r="56" spans="1:9" ht="15.6">
      <c r="A56" s="193" t="s">
        <v>354</v>
      </c>
      <c r="B56" s="200">
        <v>-109757.96999999999</v>
      </c>
    </row>
    <row r="57" spans="1:9" ht="15.6">
      <c r="A57" s="193" t="s">
        <v>355</v>
      </c>
      <c r="B57" s="200">
        <v>-1492040.4100000001</v>
      </c>
    </row>
    <row r="58" spans="1:9" ht="15.6">
      <c r="A58" s="193" t="s">
        <v>356</v>
      </c>
      <c r="B58" s="200">
        <v>339002.79000000004</v>
      </c>
    </row>
    <row r="59" spans="1:9" ht="15.6">
      <c r="A59" s="193" t="s">
        <v>357</v>
      </c>
      <c r="B59" s="201">
        <v>282217.46999999997</v>
      </c>
    </row>
    <row r="60" spans="1:9" ht="15.6">
      <c r="A60" s="193" t="s">
        <v>358</v>
      </c>
      <c r="B60" s="202">
        <f>SUM(B55:B59)</f>
        <v>-980578.12000000011</v>
      </c>
      <c r="C60" s="203" t="e">
        <v>#N/A</v>
      </c>
    </row>
    <row r="61" spans="1:9">
      <c r="B61" s="189"/>
    </row>
    <row r="63" spans="1:9">
      <c r="B63" s="189"/>
    </row>
  </sheetData>
  <pageMargins left="0.7" right="0.7" top="0.75" bottom="0.75" header="0.3" footer="0.3"/>
  <pageSetup scale="58" orientation="landscape"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E7ECC-86E3-439B-984D-1C6BDBCB86E2}">
  <dimension ref="A1:J53"/>
  <sheetViews>
    <sheetView zoomScale="80" zoomScaleNormal="80" workbookViewId="0">
      <pane xSplit="4" ySplit="7" topLeftCell="E41" activePane="bottomRight" state="frozen"/>
      <selection activeCell="B23" sqref="B23:Q23"/>
      <selection pane="topRight" activeCell="B23" sqref="B23:Q23"/>
      <selection pane="bottomLeft" activeCell="B23" sqref="B23:Q23"/>
      <selection pane="bottomRight" activeCell="B23" sqref="B23:Q23"/>
    </sheetView>
  </sheetViews>
  <sheetFormatPr defaultRowHeight="15"/>
  <cols>
    <col min="1" max="1" width="33.453125" bestFit="1" customWidth="1"/>
    <col min="2" max="2" width="24.7265625" bestFit="1" customWidth="1"/>
    <col min="3" max="3" width="5.81640625" bestFit="1" customWidth="1"/>
    <col min="5" max="5" width="12.54296875" bestFit="1" customWidth="1"/>
    <col min="6" max="7" width="11.26953125" bestFit="1" customWidth="1"/>
    <col min="8" max="8" width="8" bestFit="1" customWidth="1"/>
    <col min="9" max="9" width="12.90625" bestFit="1" customWidth="1"/>
  </cols>
  <sheetData>
    <row r="1" spans="1:10" ht="15.6">
      <c r="A1" s="204" t="s">
        <v>214</v>
      </c>
      <c r="B1" s="204"/>
      <c r="C1" s="204" t="s">
        <v>215</v>
      </c>
      <c r="D1" s="204"/>
      <c r="E1" s="204"/>
      <c r="F1" s="204"/>
      <c r="G1" s="204"/>
      <c r="H1" s="204"/>
      <c r="I1" s="204"/>
    </row>
    <row r="2" spans="1:10" ht="15.6">
      <c r="A2" s="204"/>
      <c r="B2" s="204"/>
      <c r="C2" s="204"/>
      <c r="D2" s="204"/>
      <c r="E2" s="204" t="s">
        <v>217</v>
      </c>
      <c r="F2" s="204" t="s">
        <v>218</v>
      </c>
      <c r="G2" s="204" t="s">
        <v>219</v>
      </c>
      <c r="H2" s="204" t="s">
        <v>220</v>
      </c>
      <c r="I2" s="204" t="s">
        <v>221</v>
      </c>
    </row>
    <row r="3" spans="1:10" ht="15.6">
      <c r="A3" s="204" t="s">
        <v>216</v>
      </c>
      <c r="B3" s="204"/>
      <c r="C3" s="204">
        <v>2023</v>
      </c>
      <c r="D3" s="204"/>
      <c r="E3" s="204"/>
      <c r="F3" s="204"/>
      <c r="G3" s="204"/>
      <c r="H3" s="204"/>
      <c r="I3" s="204"/>
    </row>
    <row r="4" spans="1:10" ht="15.6">
      <c r="A4" s="204" t="s">
        <v>268</v>
      </c>
      <c r="B4" s="204"/>
      <c r="C4" s="204"/>
      <c r="D4" s="204"/>
      <c r="E4" s="204"/>
      <c r="F4" s="204"/>
      <c r="G4" s="204"/>
      <c r="H4" s="204"/>
      <c r="I4" s="204"/>
    </row>
    <row r="5" spans="1:10" ht="15.6">
      <c r="A5" s="204" t="s">
        <v>359</v>
      </c>
      <c r="B5" s="204"/>
      <c r="C5" s="204"/>
      <c r="D5" s="204"/>
      <c r="E5" s="204"/>
      <c r="F5" s="204"/>
      <c r="G5" s="204"/>
      <c r="H5" s="204"/>
      <c r="I5" s="204"/>
    </row>
    <row r="6" spans="1:10" ht="15.6">
      <c r="A6" s="204" t="s">
        <v>222</v>
      </c>
      <c r="B6" s="204"/>
      <c r="C6" s="204"/>
      <c r="D6" s="204"/>
      <c r="E6" s="204"/>
      <c r="F6" s="204"/>
      <c r="G6" s="204"/>
      <c r="H6" s="204"/>
      <c r="I6" s="204"/>
    </row>
    <row r="7" spans="1:10" ht="15.6">
      <c r="A7" s="204" t="s">
        <v>224</v>
      </c>
      <c r="B7" s="204"/>
      <c r="C7" s="204"/>
      <c r="D7" s="204"/>
      <c r="E7" s="204"/>
      <c r="F7" s="204"/>
      <c r="G7" s="204"/>
      <c r="H7" s="204"/>
      <c r="I7" s="204"/>
    </row>
    <row r="8" spans="1:10" ht="15.6">
      <c r="A8" s="204"/>
      <c r="B8" s="204" t="s">
        <v>360</v>
      </c>
      <c r="C8" s="204"/>
      <c r="D8" s="204"/>
      <c r="E8" s="205">
        <v>95415.49</v>
      </c>
      <c r="F8" s="205">
        <v>20037.25</v>
      </c>
      <c r="G8" s="205">
        <v>20037.25</v>
      </c>
      <c r="H8" s="205">
        <v>0</v>
      </c>
      <c r="I8" s="205">
        <v>0</v>
      </c>
    </row>
    <row r="9" spans="1:10" ht="15.6">
      <c r="A9" s="204"/>
      <c r="B9" s="204" t="s">
        <v>361</v>
      </c>
      <c r="C9" s="204"/>
      <c r="D9" s="204"/>
      <c r="E9" s="205">
        <v>2078745.47</v>
      </c>
      <c r="F9" s="205">
        <v>436536.55</v>
      </c>
      <c r="G9" s="205">
        <v>436536.55</v>
      </c>
      <c r="H9" s="205">
        <v>0</v>
      </c>
      <c r="I9" s="205">
        <v>0</v>
      </c>
    </row>
    <row r="10" spans="1:10" ht="15.6">
      <c r="A10" s="204"/>
      <c r="B10" s="204" t="s">
        <v>362</v>
      </c>
      <c r="C10" s="204"/>
      <c r="D10" s="204"/>
      <c r="E10" s="205">
        <v>0</v>
      </c>
      <c r="F10" s="205">
        <v>0</v>
      </c>
      <c r="G10" s="205">
        <v>0</v>
      </c>
      <c r="H10" s="205">
        <v>0</v>
      </c>
      <c r="I10" s="205">
        <v>0</v>
      </c>
    </row>
    <row r="11" spans="1:10" ht="15.6">
      <c r="A11" s="204"/>
      <c r="B11" s="204" t="s">
        <v>363</v>
      </c>
      <c r="C11" s="204"/>
      <c r="D11" s="204"/>
      <c r="E11" s="205">
        <v>-12800244.050000001</v>
      </c>
      <c r="F11" s="205">
        <v>-3628621.95</v>
      </c>
      <c r="G11" s="205">
        <v>-2688051.25</v>
      </c>
      <c r="H11" s="205">
        <v>0</v>
      </c>
      <c r="I11" s="205">
        <v>-940570.7</v>
      </c>
      <c r="J11" t="s">
        <v>393</v>
      </c>
    </row>
    <row r="12" spans="1:10" ht="15.6">
      <c r="A12" s="204" t="s">
        <v>229</v>
      </c>
      <c r="B12" s="204"/>
      <c r="C12" s="204"/>
      <c r="D12" s="204"/>
      <c r="E12" s="205">
        <v>-10626083.09</v>
      </c>
      <c r="F12" s="205">
        <v>-3172048.15</v>
      </c>
      <c r="G12" s="205">
        <v>-2231477.4500000002</v>
      </c>
      <c r="H12" s="205">
        <v>0</v>
      </c>
      <c r="I12" s="205">
        <v>-940570.7</v>
      </c>
    </row>
    <row r="13" spans="1:10" ht="15.6">
      <c r="A13" s="204" t="s">
        <v>230</v>
      </c>
      <c r="B13" s="204"/>
      <c r="C13" s="204"/>
      <c r="D13" s="204"/>
      <c r="E13" s="205">
        <v>-10626083.09</v>
      </c>
      <c r="F13" s="205">
        <v>-3172048.15</v>
      </c>
      <c r="G13" s="205">
        <v>-2231477.4500000002</v>
      </c>
      <c r="H13" s="205">
        <v>0</v>
      </c>
      <c r="I13" s="205">
        <v>-940570.7</v>
      </c>
    </row>
    <row r="14" spans="1:10" ht="15.6">
      <c r="A14" s="204"/>
      <c r="B14" s="204" t="s">
        <v>364</v>
      </c>
      <c r="C14" s="204"/>
      <c r="D14" s="204"/>
      <c r="E14" s="205">
        <v>0</v>
      </c>
      <c r="F14" s="205">
        <v>0</v>
      </c>
      <c r="G14" s="205">
        <v>0</v>
      </c>
      <c r="H14" s="205">
        <v>0</v>
      </c>
      <c r="I14" s="205">
        <v>0</v>
      </c>
    </row>
    <row r="15" spans="1:10" ht="15.6">
      <c r="A15" s="204"/>
      <c r="B15" s="204" t="s">
        <v>365</v>
      </c>
      <c r="C15" s="204"/>
      <c r="D15" s="204"/>
      <c r="E15" s="205">
        <v>-1885.85</v>
      </c>
      <c r="F15" s="205">
        <v>0</v>
      </c>
      <c r="G15" s="205">
        <v>-396.03</v>
      </c>
      <c r="H15" s="205">
        <v>-396.03</v>
      </c>
      <c r="I15" s="205">
        <v>0</v>
      </c>
    </row>
    <row r="16" spans="1:10" ht="15.6">
      <c r="A16" s="204"/>
      <c r="B16" s="204" t="s">
        <v>366</v>
      </c>
      <c r="C16" s="204"/>
      <c r="D16" s="204"/>
      <c r="E16" s="205">
        <v>0</v>
      </c>
      <c r="F16" s="205">
        <v>0</v>
      </c>
      <c r="G16" s="205">
        <v>0</v>
      </c>
      <c r="H16" s="205">
        <v>0</v>
      </c>
      <c r="I16" s="205">
        <v>0</v>
      </c>
    </row>
    <row r="17" spans="1:10" ht="15.6">
      <c r="A17" s="204"/>
      <c r="B17" s="204" t="s">
        <v>367</v>
      </c>
      <c r="C17" s="204"/>
      <c r="D17" s="204"/>
      <c r="E17" s="205">
        <v>0</v>
      </c>
      <c r="F17" s="205">
        <v>0</v>
      </c>
      <c r="G17" s="205">
        <v>0</v>
      </c>
      <c r="H17" s="205">
        <v>0</v>
      </c>
      <c r="I17" s="205">
        <v>0</v>
      </c>
    </row>
    <row r="18" spans="1:10" ht="15.6">
      <c r="A18" s="204"/>
      <c r="B18" s="204" t="s">
        <v>368</v>
      </c>
      <c r="C18" s="204"/>
      <c r="D18" s="204"/>
      <c r="E18" s="205">
        <v>102597.04</v>
      </c>
      <c r="F18" s="205">
        <v>16530.13</v>
      </c>
      <c r="G18" s="205">
        <v>21545.38</v>
      </c>
      <c r="H18" s="205">
        <v>0</v>
      </c>
      <c r="I18" s="205">
        <v>-5015.25</v>
      </c>
      <c r="J18" t="s">
        <v>394</v>
      </c>
    </row>
    <row r="19" spans="1:10" ht="15.6">
      <c r="A19" s="204"/>
      <c r="B19" s="204" t="s">
        <v>369</v>
      </c>
      <c r="C19" s="204"/>
      <c r="D19" s="204"/>
      <c r="E19" s="205">
        <v>0</v>
      </c>
      <c r="F19" s="205">
        <v>0</v>
      </c>
      <c r="G19" s="205">
        <v>0</v>
      </c>
      <c r="H19" s="205">
        <v>0</v>
      </c>
      <c r="I19" s="205">
        <v>0</v>
      </c>
    </row>
    <row r="20" spans="1:10" ht="15.6">
      <c r="A20" s="204"/>
      <c r="B20" s="204" t="s">
        <v>370</v>
      </c>
      <c r="C20" s="204"/>
      <c r="D20" s="204"/>
      <c r="E20" s="205">
        <v>0</v>
      </c>
      <c r="F20" s="205">
        <v>0</v>
      </c>
      <c r="G20" s="205">
        <v>0</v>
      </c>
      <c r="H20" s="205">
        <v>0</v>
      </c>
      <c r="I20" s="205">
        <v>0</v>
      </c>
    </row>
    <row r="21" spans="1:10" ht="15.6">
      <c r="A21" s="204"/>
      <c r="B21" s="204" t="s">
        <v>371</v>
      </c>
      <c r="C21" s="204"/>
      <c r="D21" s="204"/>
      <c r="E21" s="205">
        <v>162.38</v>
      </c>
      <c r="F21" s="205">
        <v>56.83</v>
      </c>
      <c r="G21" s="205">
        <v>34.1</v>
      </c>
      <c r="H21" s="205">
        <v>0</v>
      </c>
      <c r="I21" s="205">
        <v>22.73</v>
      </c>
    </row>
    <row r="22" spans="1:10" ht="15.6">
      <c r="A22" s="204"/>
      <c r="B22" s="204" t="s">
        <v>372</v>
      </c>
      <c r="C22" s="204"/>
      <c r="D22" s="204"/>
      <c r="E22" s="205">
        <v>0</v>
      </c>
      <c r="F22" s="205">
        <v>0</v>
      </c>
      <c r="G22" s="205">
        <v>0</v>
      </c>
      <c r="H22" s="205">
        <v>0</v>
      </c>
      <c r="I22" s="205">
        <v>0</v>
      </c>
    </row>
    <row r="23" spans="1:10" ht="15.6">
      <c r="A23" s="204"/>
      <c r="B23" s="204" t="s">
        <v>373</v>
      </c>
      <c r="C23" s="204"/>
      <c r="D23" s="204"/>
      <c r="E23" s="205">
        <v>-7629.07</v>
      </c>
      <c r="F23" s="205">
        <v>-2670.16</v>
      </c>
      <c r="G23" s="205">
        <v>-1602.1</v>
      </c>
      <c r="H23" s="205">
        <v>0</v>
      </c>
      <c r="I23" s="205">
        <v>-1068.06</v>
      </c>
      <c r="J23" t="s">
        <v>394</v>
      </c>
    </row>
    <row r="24" spans="1:10" ht="15.6">
      <c r="A24" s="204"/>
      <c r="B24" s="204" t="s">
        <v>374</v>
      </c>
      <c r="C24" s="204"/>
      <c r="D24" s="204"/>
      <c r="E24" s="205">
        <v>161.32</v>
      </c>
      <c r="F24" s="205">
        <v>56.46</v>
      </c>
      <c r="G24" s="205">
        <v>33.880000000000003</v>
      </c>
      <c r="H24" s="205">
        <v>0</v>
      </c>
      <c r="I24" s="205">
        <v>22.58</v>
      </c>
      <c r="J24" t="s">
        <v>394</v>
      </c>
    </row>
    <row r="25" spans="1:10" ht="15.6">
      <c r="A25" s="204"/>
      <c r="B25" s="204" t="s">
        <v>375</v>
      </c>
      <c r="C25" s="204"/>
      <c r="D25" s="204"/>
      <c r="E25" s="205">
        <v>0</v>
      </c>
      <c r="F25" s="205">
        <v>0</v>
      </c>
      <c r="G25" s="205">
        <v>0</v>
      </c>
      <c r="H25" s="205">
        <v>0</v>
      </c>
      <c r="I25" s="205">
        <v>0</v>
      </c>
    </row>
    <row r="26" spans="1:10" ht="15.6">
      <c r="A26" s="204"/>
      <c r="B26" s="204" t="s">
        <v>376</v>
      </c>
      <c r="C26" s="204"/>
      <c r="D26" s="204"/>
      <c r="E26" s="205">
        <v>-3829.08</v>
      </c>
      <c r="F26" s="205">
        <v>-1340.17</v>
      </c>
      <c r="G26" s="205">
        <v>-804.11</v>
      </c>
      <c r="H26" s="205">
        <v>0</v>
      </c>
      <c r="I26" s="205">
        <v>-536.05999999999995</v>
      </c>
      <c r="J26" t="s">
        <v>394</v>
      </c>
    </row>
    <row r="27" spans="1:10" ht="15.6">
      <c r="A27" s="204"/>
      <c r="B27" s="204" t="s">
        <v>377</v>
      </c>
      <c r="C27" s="204"/>
      <c r="D27" s="204"/>
      <c r="E27" s="205">
        <v>-13544.6</v>
      </c>
      <c r="F27" s="205">
        <v>-4740.63</v>
      </c>
      <c r="G27" s="205">
        <v>-2844.37</v>
      </c>
      <c r="H27" s="205">
        <v>0</v>
      </c>
      <c r="I27" s="205">
        <v>-1896.26</v>
      </c>
      <c r="J27" t="s">
        <v>394</v>
      </c>
    </row>
    <row r="28" spans="1:10" ht="15.6">
      <c r="A28" s="204"/>
      <c r="B28" s="204" t="s">
        <v>378</v>
      </c>
      <c r="C28" s="204"/>
      <c r="D28" s="204"/>
      <c r="E28" s="205">
        <v>0</v>
      </c>
      <c r="F28" s="205">
        <v>0</v>
      </c>
      <c r="G28" s="205">
        <v>0</v>
      </c>
      <c r="H28" s="205">
        <v>0</v>
      </c>
      <c r="I28" s="205">
        <v>0</v>
      </c>
    </row>
    <row r="29" spans="1:10" ht="15.6">
      <c r="A29" s="204"/>
      <c r="B29" s="204" t="s">
        <v>379</v>
      </c>
      <c r="C29" s="204"/>
      <c r="D29" s="204"/>
      <c r="E29" s="205">
        <v>0</v>
      </c>
      <c r="F29" s="205">
        <v>0</v>
      </c>
      <c r="G29" s="205">
        <v>0</v>
      </c>
      <c r="H29" s="205">
        <v>0</v>
      </c>
      <c r="I29" s="205">
        <v>0</v>
      </c>
    </row>
    <row r="30" spans="1:10" ht="15.6">
      <c r="A30" s="204"/>
      <c r="B30" s="204" t="s">
        <v>380</v>
      </c>
      <c r="C30" s="204"/>
      <c r="D30" s="204"/>
      <c r="E30" s="205">
        <v>0</v>
      </c>
      <c r="F30" s="205">
        <v>0</v>
      </c>
      <c r="G30" s="205">
        <v>0</v>
      </c>
      <c r="H30" s="205">
        <v>0</v>
      </c>
      <c r="I30" s="205">
        <v>0</v>
      </c>
    </row>
    <row r="31" spans="1:10" ht="15.6">
      <c r="A31" s="204"/>
      <c r="B31" s="204" t="s">
        <v>381</v>
      </c>
      <c r="C31" s="204"/>
      <c r="D31" s="204"/>
      <c r="E31" s="205">
        <v>-14799.23</v>
      </c>
      <c r="F31" s="205">
        <v>-5179.74</v>
      </c>
      <c r="G31" s="205">
        <v>-3107.84</v>
      </c>
      <c r="H31" s="205">
        <v>0</v>
      </c>
      <c r="I31" s="205">
        <v>-2071.9</v>
      </c>
      <c r="J31" t="s">
        <v>393</v>
      </c>
    </row>
    <row r="32" spans="1:10" ht="15.6">
      <c r="A32" s="204"/>
      <c r="B32" s="204" t="s">
        <v>382</v>
      </c>
      <c r="C32" s="204"/>
      <c r="D32" s="204"/>
      <c r="E32" s="205">
        <v>0</v>
      </c>
      <c r="F32" s="205">
        <v>0</v>
      </c>
      <c r="G32" s="205">
        <v>0</v>
      </c>
      <c r="H32" s="205">
        <v>0</v>
      </c>
      <c r="I32" s="205">
        <v>0</v>
      </c>
    </row>
    <row r="33" spans="1:10" ht="15.6">
      <c r="A33" s="204"/>
      <c r="B33" s="204" t="s">
        <v>383</v>
      </c>
      <c r="C33" s="204"/>
      <c r="D33" s="204"/>
      <c r="E33" s="205">
        <v>-29889.35</v>
      </c>
      <c r="F33" s="205">
        <v>-10461.290000000001</v>
      </c>
      <c r="G33" s="205">
        <v>-6276.76</v>
      </c>
      <c r="H33" s="205">
        <v>0</v>
      </c>
      <c r="I33" s="205">
        <v>-4184.53</v>
      </c>
      <c r="J33" t="s">
        <v>393</v>
      </c>
    </row>
    <row r="34" spans="1:10" ht="15.6">
      <c r="A34" s="204" t="s">
        <v>229</v>
      </c>
      <c r="B34" s="204"/>
      <c r="C34" s="204"/>
      <c r="D34" s="204"/>
      <c r="E34" s="205">
        <v>31343.56</v>
      </c>
      <c r="F34" s="205">
        <v>-7748.57</v>
      </c>
      <c r="G34" s="205">
        <v>6582.15</v>
      </c>
      <c r="H34" s="205">
        <v>-396.03</v>
      </c>
      <c r="I34" s="205">
        <v>-14726.75</v>
      </c>
    </row>
    <row r="35" spans="1:10" ht="15.6">
      <c r="A35" s="204" t="s">
        <v>248</v>
      </c>
      <c r="B35" s="204"/>
      <c r="C35" s="204"/>
      <c r="D35" s="204"/>
      <c r="E35" s="205">
        <v>31343.56</v>
      </c>
      <c r="F35" s="205">
        <v>-7748.57</v>
      </c>
      <c r="G35" s="205">
        <v>6582.15</v>
      </c>
      <c r="H35" s="205">
        <v>-396.03</v>
      </c>
      <c r="I35" s="205">
        <v>-14726.75</v>
      </c>
    </row>
    <row r="36" spans="1:10" ht="15.6">
      <c r="A36" s="204"/>
      <c r="B36" s="204" t="s">
        <v>384</v>
      </c>
      <c r="C36" s="204"/>
      <c r="D36" s="204"/>
      <c r="E36" s="205">
        <v>1703.16</v>
      </c>
      <c r="F36" s="205">
        <v>357.64</v>
      </c>
      <c r="G36" s="205">
        <v>357.66</v>
      </c>
      <c r="H36" s="205">
        <v>0</v>
      </c>
      <c r="I36" s="205">
        <v>-0.02</v>
      </c>
    </row>
    <row r="37" spans="1:10" ht="15.6">
      <c r="A37" s="204"/>
      <c r="B37" s="204" t="s">
        <v>385</v>
      </c>
      <c r="C37" s="204"/>
      <c r="D37" s="204"/>
      <c r="E37" s="205">
        <v>0</v>
      </c>
      <c r="F37" s="205">
        <v>0</v>
      </c>
      <c r="G37" s="205">
        <v>0</v>
      </c>
      <c r="H37" s="205">
        <v>0</v>
      </c>
      <c r="I37" s="205">
        <v>0</v>
      </c>
    </row>
    <row r="38" spans="1:10" ht="15.6">
      <c r="A38" s="204"/>
      <c r="B38" s="204" t="s">
        <v>386</v>
      </c>
      <c r="C38" s="204"/>
      <c r="D38" s="204"/>
      <c r="E38" s="205">
        <v>-2.1800000000000002</v>
      </c>
      <c r="F38" s="205">
        <v>-0.76</v>
      </c>
      <c r="G38" s="205">
        <v>-0.46</v>
      </c>
      <c r="H38" s="205">
        <v>0</v>
      </c>
      <c r="I38" s="205">
        <v>-0.3</v>
      </c>
      <c r="J38" t="s">
        <v>394</v>
      </c>
    </row>
    <row r="39" spans="1:10" ht="15.6">
      <c r="A39" s="204"/>
      <c r="B39" s="204" t="s">
        <v>387</v>
      </c>
      <c r="C39" s="204"/>
      <c r="D39" s="204"/>
      <c r="E39" s="205">
        <v>-22077.33</v>
      </c>
      <c r="F39" s="205">
        <v>-7727.06</v>
      </c>
      <c r="G39" s="205">
        <v>-4636.24</v>
      </c>
      <c r="H39" s="205">
        <v>0</v>
      </c>
      <c r="I39" s="205">
        <v>-3090.82</v>
      </c>
      <c r="J39" t="s">
        <v>394</v>
      </c>
    </row>
    <row r="40" spans="1:10" ht="15.6">
      <c r="A40" s="204"/>
      <c r="B40" s="204" t="s">
        <v>388</v>
      </c>
      <c r="C40" s="204"/>
      <c r="D40" s="204"/>
      <c r="E40" s="205">
        <v>0</v>
      </c>
      <c r="F40" s="205">
        <v>0</v>
      </c>
      <c r="G40" s="205">
        <v>0</v>
      </c>
      <c r="H40" s="205">
        <v>0</v>
      </c>
      <c r="I40" s="205">
        <v>0</v>
      </c>
    </row>
    <row r="41" spans="1:10" ht="15.6">
      <c r="A41" s="204"/>
      <c r="B41" s="204" t="s">
        <v>389</v>
      </c>
      <c r="C41" s="204"/>
      <c r="D41" s="204"/>
      <c r="E41" s="205">
        <v>-4432.33</v>
      </c>
      <c r="F41" s="205">
        <v>-930.68</v>
      </c>
      <c r="G41" s="205">
        <v>-930.79</v>
      </c>
      <c r="H41" s="205">
        <v>0</v>
      </c>
      <c r="I41" s="205">
        <v>0.11</v>
      </c>
      <c r="J41" t="s">
        <v>394</v>
      </c>
    </row>
    <row r="42" spans="1:10" ht="15.6">
      <c r="A42" s="204"/>
      <c r="B42" s="204" t="s">
        <v>390</v>
      </c>
      <c r="C42" s="204"/>
      <c r="D42" s="204"/>
      <c r="E42" s="205">
        <v>230373.37</v>
      </c>
      <c r="F42" s="205">
        <v>52541.53</v>
      </c>
      <c r="G42" s="205">
        <v>48378.41</v>
      </c>
      <c r="H42" s="205">
        <v>0</v>
      </c>
      <c r="I42" s="205">
        <v>4163.12</v>
      </c>
      <c r="J42" t="s">
        <v>394</v>
      </c>
    </row>
    <row r="43" spans="1:10" ht="15.6">
      <c r="A43" s="204"/>
      <c r="B43" s="204" t="s">
        <v>391</v>
      </c>
      <c r="C43" s="204"/>
      <c r="D43" s="204"/>
      <c r="E43" s="205">
        <v>0</v>
      </c>
      <c r="F43" s="205">
        <v>0</v>
      </c>
      <c r="G43" s="205">
        <v>0</v>
      </c>
      <c r="H43" s="205">
        <v>0</v>
      </c>
      <c r="I43" s="205">
        <v>0</v>
      </c>
    </row>
    <row r="44" spans="1:10" ht="15.6">
      <c r="A44" s="204" t="s">
        <v>229</v>
      </c>
      <c r="B44" s="204"/>
      <c r="C44" s="204"/>
      <c r="D44" s="204"/>
      <c r="E44" s="205">
        <v>205564.69</v>
      </c>
      <c r="F44" s="205">
        <v>44240.67</v>
      </c>
      <c r="G44" s="205">
        <v>43168.58</v>
      </c>
      <c r="H44" s="205">
        <v>0</v>
      </c>
      <c r="I44" s="205">
        <v>1072.0899999999999</v>
      </c>
    </row>
    <row r="45" spans="1:10" ht="15.6">
      <c r="A45" s="204" t="s">
        <v>260</v>
      </c>
      <c r="B45" s="204"/>
      <c r="C45" s="204"/>
      <c r="D45" s="204"/>
      <c r="E45" s="205">
        <v>205564.69</v>
      </c>
      <c r="F45" s="205">
        <v>44240.67</v>
      </c>
      <c r="G45" s="205">
        <v>43168.58</v>
      </c>
      <c r="H45" s="205">
        <v>0</v>
      </c>
      <c r="I45" s="205">
        <v>1072.0899999999999</v>
      </c>
    </row>
    <row r="46" spans="1:10" ht="15.6">
      <c r="A46" s="204" t="s">
        <v>261</v>
      </c>
      <c r="B46" s="204"/>
      <c r="C46" s="204"/>
      <c r="D46" s="204"/>
      <c r="E46" s="205">
        <v>-10389174.84</v>
      </c>
      <c r="F46" s="205">
        <v>-3135556.05</v>
      </c>
      <c r="G46" s="205">
        <v>-2181726.7200000002</v>
      </c>
      <c r="H46" s="205">
        <v>-396.03</v>
      </c>
      <c r="I46" s="205">
        <v>-954225.36</v>
      </c>
    </row>
    <row r="47" spans="1:10" ht="15.6">
      <c r="A47" s="204" t="s">
        <v>262</v>
      </c>
      <c r="B47" s="204"/>
      <c r="C47" s="204"/>
      <c r="D47" s="204"/>
      <c r="E47" s="205">
        <v>-10389174.84</v>
      </c>
      <c r="F47" s="205">
        <v>-3135556.05</v>
      </c>
      <c r="G47" s="205">
        <v>-2181726.7200000002</v>
      </c>
      <c r="H47" s="205">
        <v>-396.03</v>
      </c>
      <c r="I47" s="205">
        <v>-954225.36</v>
      </c>
    </row>
    <row r="48" spans="1:10" ht="15.6">
      <c r="A48" s="204" t="s">
        <v>392</v>
      </c>
      <c r="B48" s="204" t="s">
        <v>264</v>
      </c>
      <c r="C48" s="204"/>
      <c r="D48" s="204"/>
      <c r="E48" s="204"/>
      <c r="F48" s="204"/>
      <c r="G48" s="204"/>
      <c r="H48" s="204"/>
      <c r="I48" s="204"/>
    </row>
    <row r="49" spans="1:10" ht="15.6">
      <c r="A49" s="204" t="s">
        <v>265</v>
      </c>
      <c r="B49" s="204"/>
      <c r="C49" s="204"/>
      <c r="D49" s="204"/>
      <c r="E49" s="205">
        <v>-10389174.84</v>
      </c>
      <c r="F49" s="205">
        <v>-3135556.05</v>
      </c>
      <c r="G49" s="205">
        <v>-2181726.7200000002</v>
      </c>
      <c r="H49" s="205">
        <v>-396.03</v>
      </c>
      <c r="I49" s="205">
        <v>-954225.36</v>
      </c>
    </row>
    <row r="51" spans="1:10">
      <c r="H51" s="210">
        <f>I51/I53</f>
        <v>0.9991543310574309</v>
      </c>
      <c r="I51" s="208">
        <f>SUMIF($J$11:$J$42,J51,I11:I42)</f>
        <v>-946827.13</v>
      </c>
      <c r="J51" t="s">
        <v>393</v>
      </c>
    </row>
    <row r="52" spans="1:10">
      <c r="H52" s="210">
        <f>I52/I53</f>
        <v>8.4566894256906657E-4</v>
      </c>
      <c r="I52" s="209">
        <f>SUMIF($J$11:$J$42,J52,I12:I43)</f>
        <v>-801.38000000000011</v>
      </c>
      <c r="J52" t="s">
        <v>394</v>
      </c>
    </row>
    <row r="53" spans="1:10">
      <c r="I53">
        <f>SUM(I51:I52)</f>
        <v>-947628.51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5C34B-1388-466A-876A-60BF36013722}">
  <dimension ref="A1:J62"/>
  <sheetViews>
    <sheetView zoomScale="80" zoomScaleNormal="80" workbookViewId="0">
      <selection activeCell="B23" sqref="B23:Q23"/>
    </sheetView>
  </sheetViews>
  <sheetFormatPr defaultColWidth="7.08984375" defaultRowHeight="13.2"/>
  <cols>
    <col min="1" max="1" width="4.81640625" style="58" customWidth="1"/>
    <col min="2" max="2" width="26.1796875" style="57" customWidth="1"/>
    <col min="3" max="3" width="6.90625" style="57" bestFit="1" customWidth="1"/>
    <col min="4" max="4" width="9.90625" style="57" customWidth="1"/>
    <col min="5" max="5" width="10.1796875" style="57" bestFit="1" customWidth="1"/>
    <col min="6" max="6" width="9.81640625" style="57" customWidth="1"/>
    <col min="7" max="7" width="9.1796875" style="57" bestFit="1" customWidth="1"/>
    <col min="8" max="8" width="10.1796875" style="57" customWidth="1"/>
    <col min="9" max="9" width="11.81640625" style="57" customWidth="1"/>
    <col min="10" max="10" width="11" style="57" bestFit="1" customWidth="1"/>
    <col min="11" max="16384" width="7.08984375" style="57"/>
  </cols>
  <sheetData>
    <row r="1" spans="1:10" ht="15" customHeight="1">
      <c r="A1" s="232" t="s">
        <v>94</v>
      </c>
      <c r="B1" s="232"/>
      <c r="C1" s="232"/>
      <c r="D1" s="232"/>
      <c r="E1" s="232"/>
      <c r="F1" s="232"/>
      <c r="G1" s="232"/>
      <c r="H1" s="232"/>
      <c r="I1" s="232"/>
      <c r="J1" s="2"/>
    </row>
    <row r="2" spans="1:10" ht="15" customHeight="1">
      <c r="A2" s="233" t="s">
        <v>95</v>
      </c>
      <c r="B2" s="233"/>
      <c r="C2" s="233"/>
      <c r="D2" s="233"/>
      <c r="E2" s="233"/>
      <c r="F2" s="233"/>
      <c r="G2" s="233"/>
      <c r="H2" s="233"/>
      <c r="I2" s="233"/>
      <c r="J2" s="2"/>
    </row>
    <row r="3" spans="1:10" ht="15" customHeight="1">
      <c r="A3" s="234" t="s">
        <v>18</v>
      </c>
      <c r="B3" s="234"/>
      <c r="C3" s="234"/>
      <c r="D3" s="234"/>
      <c r="E3" s="234"/>
      <c r="F3" s="234"/>
      <c r="G3" s="234"/>
      <c r="H3" s="234"/>
      <c r="I3" s="234"/>
      <c r="J3" s="2"/>
    </row>
    <row r="4" spans="1:10" ht="15" customHeight="1">
      <c r="A4" s="232" t="s">
        <v>153</v>
      </c>
      <c r="B4" s="232"/>
      <c r="C4" s="232"/>
      <c r="D4" s="232"/>
      <c r="E4" s="232"/>
      <c r="F4" s="232"/>
      <c r="G4" s="232"/>
      <c r="H4" s="232"/>
      <c r="I4" s="232"/>
      <c r="J4" s="2"/>
    </row>
    <row r="5" spans="1:10" ht="12.75" customHeight="1">
      <c r="B5" s="59"/>
      <c r="C5" s="59"/>
      <c r="D5" s="59"/>
      <c r="E5" s="59"/>
      <c r="F5" s="59"/>
      <c r="G5" s="59"/>
      <c r="H5" s="60" t="s">
        <v>96</v>
      </c>
      <c r="I5" s="61" t="s">
        <v>97</v>
      </c>
    </row>
    <row r="6" spans="1:10" ht="12.75" customHeight="1">
      <c r="B6" s="59"/>
      <c r="C6" s="59"/>
      <c r="D6" s="59"/>
      <c r="E6" s="59"/>
      <c r="F6" s="59"/>
      <c r="G6" s="59"/>
      <c r="H6" s="60" t="s">
        <v>98</v>
      </c>
      <c r="I6" s="61" t="s">
        <v>52</v>
      </c>
    </row>
    <row r="7" spans="1:10" ht="12.75" customHeight="1">
      <c r="A7" s="62"/>
      <c r="B7" s="63"/>
      <c r="C7" s="64"/>
      <c r="D7" s="64"/>
      <c r="E7" s="64"/>
      <c r="F7" s="64"/>
      <c r="G7" s="64"/>
      <c r="H7" s="60" t="s">
        <v>99</v>
      </c>
      <c r="I7" s="65">
        <v>0.20380499999999999</v>
      </c>
    </row>
    <row r="8" spans="1:10" ht="12.75" customHeight="1">
      <c r="A8" s="62"/>
      <c r="B8" s="63"/>
      <c r="C8" s="64"/>
      <c r="D8" s="64"/>
      <c r="E8" s="64"/>
      <c r="F8" s="64"/>
      <c r="G8" s="64"/>
      <c r="H8" s="60" t="s">
        <v>100</v>
      </c>
      <c r="I8" s="66">
        <v>1.32727565</v>
      </c>
    </row>
    <row r="9" spans="1:10" ht="12.75" customHeight="1">
      <c r="A9" s="62"/>
      <c r="B9" s="63"/>
      <c r="C9" s="64"/>
      <c r="D9" s="64"/>
      <c r="E9" s="64"/>
      <c r="F9" s="64"/>
      <c r="G9" s="64"/>
      <c r="H9" s="60" t="s">
        <v>101</v>
      </c>
      <c r="I9" s="66" t="s">
        <v>49</v>
      </c>
    </row>
    <row r="10" spans="1:10" ht="18.600000000000001" customHeight="1" thickBot="1">
      <c r="B10" s="67" t="s">
        <v>102</v>
      </c>
      <c r="C10" s="67" t="s">
        <v>103</v>
      </c>
      <c r="D10" s="67" t="s">
        <v>104</v>
      </c>
      <c r="E10" s="67" t="s">
        <v>105</v>
      </c>
      <c r="F10" s="67" t="s">
        <v>106</v>
      </c>
      <c r="G10" s="67" t="s">
        <v>107</v>
      </c>
      <c r="H10" s="67" t="s">
        <v>108</v>
      </c>
      <c r="I10" s="67" t="s">
        <v>109</v>
      </c>
    </row>
    <row r="11" spans="1:10" ht="15.6" customHeight="1" thickBot="1">
      <c r="A11" s="62"/>
      <c r="B11" s="63"/>
      <c r="C11" s="68"/>
      <c r="D11" s="235" t="s">
        <v>110</v>
      </c>
      <c r="E11" s="236"/>
      <c r="F11" s="236"/>
      <c r="G11" s="236"/>
      <c r="H11" s="236"/>
      <c r="I11" s="237"/>
    </row>
    <row r="12" spans="1:10" ht="39" customHeight="1" thickBot="1">
      <c r="A12" s="62"/>
      <c r="B12" s="63"/>
      <c r="C12" s="70"/>
      <c r="D12" s="69" t="s">
        <v>6</v>
      </c>
      <c r="E12" s="69" t="s">
        <v>6</v>
      </c>
      <c r="F12" s="69" t="s">
        <v>111</v>
      </c>
      <c r="G12" s="69" t="s">
        <v>112</v>
      </c>
      <c r="H12" s="71" t="s">
        <v>113</v>
      </c>
      <c r="I12" s="72" t="s">
        <v>114</v>
      </c>
      <c r="J12" s="60"/>
    </row>
    <row r="13" spans="1:10" s="75" customFormat="1" ht="105" customHeight="1" thickBot="1">
      <c r="A13" s="67" t="s">
        <v>115</v>
      </c>
      <c r="B13" s="68"/>
      <c r="C13" s="69" t="s">
        <v>116</v>
      </c>
      <c r="D13" s="69" t="s">
        <v>117</v>
      </c>
      <c r="E13" s="73" t="s">
        <v>118</v>
      </c>
      <c r="F13" s="73" t="s">
        <v>119</v>
      </c>
      <c r="G13" s="73" t="s">
        <v>120</v>
      </c>
      <c r="H13" s="74" t="s">
        <v>121</v>
      </c>
      <c r="I13" s="74" t="s">
        <v>122</v>
      </c>
    </row>
    <row r="14" spans="1:10" ht="12.9" customHeight="1">
      <c r="A14" s="76">
        <v>1</v>
      </c>
      <c r="B14" s="77" t="s">
        <v>123</v>
      </c>
      <c r="C14" s="78"/>
      <c r="D14" s="63"/>
      <c r="E14" s="63"/>
      <c r="F14" s="63"/>
      <c r="G14" s="63"/>
    </row>
    <row r="15" spans="1:10">
      <c r="A15" s="76">
        <v>2</v>
      </c>
      <c r="B15" s="79" t="s">
        <v>124</v>
      </c>
      <c r="C15" s="80">
        <v>282</v>
      </c>
      <c r="D15" s="81">
        <v>-458889652.28000003</v>
      </c>
      <c r="E15" s="81">
        <v>-155873342.63820902</v>
      </c>
      <c r="F15" s="82">
        <f>+D15*$I$7</f>
        <v>-93524005.582925394</v>
      </c>
      <c r="G15" s="82">
        <f>+E15-F15</f>
        <v>-62349337.055283621</v>
      </c>
      <c r="H15" s="82">
        <f>+G15*$I$8</f>
        <v>-82754756.867120653</v>
      </c>
      <c r="I15" s="83">
        <f>+G15-H15</f>
        <v>20405419.811837032</v>
      </c>
      <c r="J15" s="84"/>
    </row>
    <row r="16" spans="1:10" ht="12.9" customHeight="1">
      <c r="A16" s="76">
        <v>3</v>
      </c>
      <c r="B16" s="79" t="s">
        <v>125</v>
      </c>
      <c r="C16" s="80">
        <v>282</v>
      </c>
      <c r="D16" s="81">
        <v>12501555.460000001</v>
      </c>
      <c r="E16" s="81">
        <v>4246465.8508755006</v>
      </c>
      <c r="F16" s="85">
        <f>+D16*$I$7</f>
        <v>2547879.5105253002</v>
      </c>
      <c r="G16" s="84">
        <f>+E16-F16</f>
        <v>1698586.3403502004</v>
      </c>
      <c r="H16" s="82">
        <f>+G16*$I$8</f>
        <v>2254492.2889694334</v>
      </c>
      <c r="I16" s="83">
        <f>+G16-H16</f>
        <v>-555905.94861923298</v>
      </c>
      <c r="J16" s="84"/>
    </row>
    <row r="17" spans="1:10">
      <c r="A17" s="76">
        <v>4</v>
      </c>
      <c r="B17" s="79" t="s">
        <v>126</v>
      </c>
      <c r="C17" s="80">
        <v>190</v>
      </c>
      <c r="D17" s="81">
        <v>195816643.08754742</v>
      </c>
      <c r="E17" s="81">
        <v>66514018.240762673</v>
      </c>
      <c r="F17" s="85">
        <f>+D17*$I$7</f>
        <v>39908410.944457598</v>
      </c>
      <c r="G17" s="85">
        <f>+E17-F17</f>
        <v>26605607.296305075</v>
      </c>
      <c r="H17" s="82">
        <f>+G17*$I$8</f>
        <v>35312974.717848063</v>
      </c>
      <c r="I17" s="83">
        <f>+G17-H17</f>
        <v>-8707367.4215429872</v>
      </c>
      <c r="J17" s="84"/>
    </row>
    <row r="18" spans="1:10">
      <c r="A18" s="76">
        <v>5</v>
      </c>
      <c r="B18" s="86" t="s">
        <v>11</v>
      </c>
      <c r="C18" s="86"/>
      <c r="D18" s="87"/>
      <c r="E18" s="87"/>
      <c r="F18" s="88">
        <f>+D18*$I$7</f>
        <v>0</v>
      </c>
      <c r="G18" s="88">
        <f>+E18-F18</f>
        <v>0</v>
      </c>
      <c r="H18" s="89">
        <f>+G18*$I$8</f>
        <v>0</v>
      </c>
      <c r="I18" s="90">
        <f>+G18-H18</f>
        <v>0</v>
      </c>
      <c r="J18" s="84"/>
    </row>
    <row r="19" spans="1:10">
      <c r="A19" s="76">
        <v>99</v>
      </c>
      <c r="B19" s="68"/>
      <c r="C19" s="68"/>
      <c r="D19" s="85">
        <f t="shared" ref="D19:I19" si="0">SUM(D15:D18)</f>
        <v>-250571453.73245263</v>
      </c>
      <c r="E19" s="85">
        <f t="shared" si="0"/>
        <v>-85112858.546570837</v>
      </c>
      <c r="F19" s="85">
        <f t="shared" si="0"/>
        <v>-51067715.127942495</v>
      </c>
      <c r="G19" s="85">
        <f t="shared" si="0"/>
        <v>-34045143.418628342</v>
      </c>
      <c r="H19" s="85">
        <f t="shared" si="0"/>
        <v>-45187289.860303164</v>
      </c>
      <c r="I19" s="85">
        <f t="shared" si="0"/>
        <v>11142146.441674814</v>
      </c>
      <c r="J19" s="84"/>
    </row>
    <row r="20" spans="1:10">
      <c r="A20" s="76"/>
      <c r="B20" s="91"/>
      <c r="C20" s="68"/>
      <c r="D20" s="85"/>
      <c r="E20" s="85"/>
      <c r="F20" s="85"/>
      <c r="G20" s="85"/>
      <c r="H20" s="85"/>
      <c r="I20" s="85"/>
      <c r="J20" s="84"/>
    </row>
    <row r="21" spans="1:10" ht="12.9" customHeight="1">
      <c r="A21" s="76">
        <v>100</v>
      </c>
      <c r="B21" s="77" t="s">
        <v>127</v>
      </c>
      <c r="C21" s="68"/>
      <c r="D21" s="92"/>
      <c r="E21" s="92"/>
      <c r="F21" s="92"/>
      <c r="G21" s="92"/>
      <c r="H21" s="82"/>
      <c r="J21" s="84"/>
    </row>
    <row r="22" spans="1:10" ht="12.9" customHeight="1">
      <c r="A22" s="76">
        <v>101</v>
      </c>
      <c r="B22" s="79" t="s">
        <v>128</v>
      </c>
      <c r="C22" s="80">
        <v>282</v>
      </c>
      <c r="D22" s="93">
        <v>3480140.7399999998</v>
      </c>
      <c r="E22" s="93">
        <v>1182116.8058594998</v>
      </c>
      <c r="F22" s="85">
        <f t="shared" ref="F22:F30" si="1">+D22*$I$7</f>
        <v>709270.08351569995</v>
      </c>
      <c r="G22" s="85">
        <f t="shared" ref="G22:G30" si="2">+E22-F22</f>
        <v>472846.72234379989</v>
      </c>
      <c r="H22" s="82">
        <f t="shared" ref="H22:H30" si="3">+G22*$I$8</f>
        <v>627597.9407492365</v>
      </c>
      <c r="I22" s="83">
        <f t="shared" ref="I22:I30" si="4">+G22-H22</f>
        <v>-154751.21840543661</v>
      </c>
      <c r="J22" s="84"/>
    </row>
    <row r="23" spans="1:10">
      <c r="A23" s="76">
        <v>102</v>
      </c>
      <c r="B23" s="94" t="s">
        <v>129</v>
      </c>
      <c r="C23" s="80">
        <v>282</v>
      </c>
      <c r="D23" s="93">
        <v>-1367948.28</v>
      </c>
      <c r="E23" s="93">
        <v>-464657.83200900001</v>
      </c>
      <c r="F23" s="85">
        <f t="shared" si="1"/>
        <v>-278794.69920540001</v>
      </c>
      <c r="G23" s="85">
        <f t="shared" si="2"/>
        <v>-185863.13280359999</v>
      </c>
      <c r="H23" s="82">
        <f t="shared" si="3"/>
        <v>-246691.61040293452</v>
      </c>
      <c r="I23" s="83">
        <f t="shared" si="4"/>
        <v>60828.477599334525</v>
      </c>
      <c r="J23" s="84"/>
    </row>
    <row r="24" spans="1:10" ht="12.9" customHeight="1">
      <c r="A24" s="76">
        <v>103</v>
      </c>
      <c r="B24" s="79" t="s">
        <v>130</v>
      </c>
      <c r="C24" s="80">
        <v>282</v>
      </c>
      <c r="D24" s="93">
        <v>-18147933.350000001</v>
      </c>
      <c r="E24" s="93">
        <v>-6164399.2606612509</v>
      </c>
      <c r="F24" s="85">
        <f t="shared" si="1"/>
        <v>-3698639.5563967503</v>
      </c>
      <c r="G24" s="85">
        <f t="shared" si="2"/>
        <v>-2465759.7042645006</v>
      </c>
      <c r="H24" s="82">
        <f t="shared" si="3"/>
        <v>-3272742.8142214729</v>
      </c>
      <c r="I24" s="83">
        <f t="shared" si="4"/>
        <v>806983.1099569723</v>
      </c>
      <c r="J24" s="84"/>
    </row>
    <row r="25" spans="1:10" ht="12.9" customHeight="1">
      <c r="A25" s="76">
        <v>104</v>
      </c>
      <c r="B25" s="79" t="s">
        <v>131</v>
      </c>
      <c r="C25" s="80">
        <v>282</v>
      </c>
      <c r="D25" s="93">
        <v>1890375.2929999996</v>
      </c>
      <c r="E25" s="93">
        <v>642113.22764977487</v>
      </c>
      <c r="F25" s="85">
        <f t="shared" si="1"/>
        <v>385267.9365898649</v>
      </c>
      <c r="G25" s="85">
        <f t="shared" si="2"/>
        <v>256845.29105990997</v>
      </c>
      <c r="H25" s="82">
        <f t="shared" si="3"/>
        <v>340904.50064098119</v>
      </c>
      <c r="I25" s="83">
        <f t="shared" si="4"/>
        <v>-84059.20958107122</v>
      </c>
      <c r="J25" s="84"/>
    </row>
    <row r="26" spans="1:10" ht="12.9" customHeight="1">
      <c r="A26" s="76">
        <v>105</v>
      </c>
      <c r="B26" s="79" t="s">
        <v>132</v>
      </c>
      <c r="C26" s="80">
        <v>282</v>
      </c>
      <c r="D26" s="93">
        <v>252398.55999999997</v>
      </c>
      <c r="E26" s="93">
        <v>85733.480867999984</v>
      </c>
      <c r="F26" s="85">
        <f t="shared" si="1"/>
        <v>51440.088520799989</v>
      </c>
      <c r="G26" s="85">
        <f t="shared" si="2"/>
        <v>34293.392347199995</v>
      </c>
      <c r="H26" s="82">
        <f t="shared" si="3"/>
        <v>45516.784618334903</v>
      </c>
      <c r="I26" s="83">
        <f t="shared" si="4"/>
        <v>-11223.392271134908</v>
      </c>
      <c r="J26" s="84"/>
    </row>
    <row r="27" spans="1:10" ht="12.9" customHeight="1">
      <c r="A27" s="76">
        <v>106</v>
      </c>
      <c r="B27" s="79" t="s">
        <v>133</v>
      </c>
      <c r="C27" s="80">
        <v>282</v>
      </c>
      <c r="D27" s="95">
        <v>22703547.91</v>
      </c>
      <c r="E27" s="93">
        <v>7711827.6363292504</v>
      </c>
      <c r="F27" s="85">
        <f t="shared" si="1"/>
        <v>4627096.5817975495</v>
      </c>
      <c r="G27" s="85">
        <f t="shared" si="2"/>
        <v>3084731.0545317009</v>
      </c>
      <c r="H27" s="82">
        <f t="shared" si="3"/>
        <v>4094288.4154787487</v>
      </c>
      <c r="I27" s="83">
        <f t="shared" si="4"/>
        <v>-1009557.3609470478</v>
      </c>
      <c r="J27" s="84"/>
    </row>
    <row r="28" spans="1:10" ht="12.9" customHeight="1">
      <c r="A28" s="76">
        <f>A27+1</f>
        <v>107</v>
      </c>
      <c r="B28" s="79" t="s">
        <v>134</v>
      </c>
      <c r="C28" s="80">
        <v>282</v>
      </c>
      <c r="D28" s="95">
        <v>-35693415.770000003</v>
      </c>
      <c r="E28" s="93">
        <v>-12124161.001674751</v>
      </c>
      <c r="F28" s="85">
        <f t="shared" si="1"/>
        <v>-7274496.6010048501</v>
      </c>
      <c r="G28" s="84">
        <f t="shared" si="2"/>
        <v>-4849664.4006699007</v>
      </c>
      <c r="H28" s="82">
        <f t="shared" si="3"/>
        <v>-6436841.4696810031</v>
      </c>
      <c r="I28" s="83">
        <f t="shared" si="4"/>
        <v>1587177.0690111024</v>
      </c>
      <c r="J28" s="84"/>
    </row>
    <row r="29" spans="1:10" ht="12.9" customHeight="1">
      <c r="A29" s="76">
        <f>A28+1</f>
        <v>108</v>
      </c>
      <c r="B29" s="57" t="s">
        <v>135</v>
      </c>
      <c r="C29" s="80">
        <v>282</v>
      </c>
      <c r="D29" s="95">
        <v>-21027219.380000003</v>
      </c>
      <c r="E29" s="93">
        <v>-7142420.7429015012</v>
      </c>
      <c r="F29" s="85">
        <f t="shared" si="1"/>
        <v>-4285452.4457409</v>
      </c>
      <c r="G29" s="84">
        <f t="shared" si="2"/>
        <v>-2856968.2971606012</v>
      </c>
      <c r="H29" s="82">
        <f t="shared" si="3"/>
        <v>-3791984.4536432303</v>
      </c>
      <c r="I29" s="83">
        <f t="shared" si="4"/>
        <v>935016.15648262901</v>
      </c>
      <c r="J29" s="84"/>
    </row>
    <row r="30" spans="1:10" ht="12.9" customHeight="1">
      <c r="A30" s="76">
        <f>A29+1</f>
        <v>109</v>
      </c>
      <c r="B30" s="86" t="s">
        <v>11</v>
      </c>
      <c r="C30" s="80"/>
      <c r="D30" s="96"/>
      <c r="E30" s="96"/>
      <c r="F30" s="88">
        <f t="shared" si="1"/>
        <v>0</v>
      </c>
      <c r="G30" s="88">
        <f t="shared" si="2"/>
        <v>0</v>
      </c>
      <c r="H30" s="89">
        <f t="shared" si="3"/>
        <v>0</v>
      </c>
      <c r="I30" s="90">
        <f t="shared" si="4"/>
        <v>0</v>
      </c>
      <c r="J30" s="84"/>
    </row>
    <row r="31" spans="1:10">
      <c r="A31" s="76">
        <v>199</v>
      </c>
      <c r="B31" s="63"/>
      <c r="C31" s="63"/>
      <c r="D31" s="84">
        <f t="shared" ref="D31:I31" si="5">SUM(D22:D30)</f>
        <v>-47910054.27700001</v>
      </c>
      <c r="E31" s="84">
        <f t="shared" si="5"/>
        <v>-16273847.686539978</v>
      </c>
      <c r="F31" s="84">
        <f t="shared" si="5"/>
        <v>-9764308.6119239852</v>
      </c>
      <c r="G31" s="84">
        <f t="shared" si="5"/>
        <v>-6509539.0746159917</v>
      </c>
      <c r="H31" s="84">
        <f t="shared" si="5"/>
        <v>-8639952.7064613402</v>
      </c>
      <c r="I31" s="84">
        <f t="shared" si="5"/>
        <v>2130413.6318453476</v>
      </c>
      <c r="J31" s="84"/>
    </row>
    <row r="32" spans="1:10">
      <c r="D32" s="97"/>
      <c r="E32" s="97"/>
      <c r="F32" s="97"/>
      <c r="G32" s="97"/>
      <c r="H32" s="97"/>
      <c r="J32" s="84"/>
    </row>
    <row r="33" spans="1:10" ht="13.5" customHeight="1" thickBot="1">
      <c r="A33" s="76">
        <v>200</v>
      </c>
      <c r="B33" s="98" t="s">
        <v>136</v>
      </c>
      <c r="C33" s="60"/>
      <c r="D33" s="99">
        <f t="shared" ref="D33:I33" si="6">+D19+D31</f>
        <v>-298481508.00945264</v>
      </c>
      <c r="E33" s="99">
        <f t="shared" si="6"/>
        <v>-101386706.23311082</v>
      </c>
      <c r="F33" s="99">
        <f t="shared" si="6"/>
        <v>-60832023.73986648</v>
      </c>
      <c r="G33" s="99">
        <f t="shared" si="6"/>
        <v>-40554682.493244335</v>
      </c>
      <c r="H33" s="99">
        <f t="shared" si="6"/>
        <v>-53827242.566764504</v>
      </c>
      <c r="I33" s="99">
        <f t="shared" si="6"/>
        <v>13272560.073520161</v>
      </c>
      <c r="J33" s="84"/>
    </row>
    <row r="34" spans="1:10" ht="13.8" thickTop="1">
      <c r="A34" s="76"/>
      <c r="B34" s="100"/>
      <c r="C34" s="100"/>
      <c r="D34" s="84"/>
      <c r="E34" s="84"/>
      <c r="F34" s="84"/>
      <c r="G34" s="84"/>
      <c r="H34" s="84"/>
      <c r="I34" s="84"/>
      <c r="J34" s="84"/>
    </row>
    <row r="35" spans="1:10" ht="12.9" customHeight="1">
      <c r="A35" s="101">
        <v>300</v>
      </c>
      <c r="B35" s="102" t="s">
        <v>137</v>
      </c>
      <c r="C35" s="103"/>
      <c r="D35" s="104"/>
      <c r="E35" s="104"/>
      <c r="F35" s="104"/>
      <c r="G35" s="104"/>
      <c r="H35" s="82"/>
      <c r="J35" s="84"/>
    </row>
    <row r="36" spans="1:10" ht="12.9" customHeight="1">
      <c r="A36" s="101">
        <v>301</v>
      </c>
      <c r="B36" s="79" t="s">
        <v>138</v>
      </c>
      <c r="C36" s="80">
        <v>190</v>
      </c>
      <c r="D36" s="93">
        <v>186258.31</v>
      </c>
      <c r="E36" s="93">
        <v>63267.291449249999</v>
      </c>
      <c r="F36" s="85">
        <f t="shared" ref="F36:F51" si="7">+D36*$I$7</f>
        <v>37960.374869549996</v>
      </c>
      <c r="G36" s="85">
        <f t="shared" ref="G36:G51" si="8">+E36-F36</f>
        <v>25306.916579700002</v>
      </c>
      <c r="H36" s="82">
        <f t="shared" ref="H36:H51" si="9">+G36*$I$8</f>
        <v>33589.254152817099</v>
      </c>
      <c r="I36" s="83">
        <f t="shared" ref="I36:I51" si="10">+G36-H36</f>
        <v>-8282.3375731170963</v>
      </c>
      <c r="J36" s="84"/>
    </row>
    <row r="37" spans="1:10" ht="12.9" customHeight="1">
      <c r="A37" s="101">
        <v>302</v>
      </c>
      <c r="B37" s="79" t="s">
        <v>7</v>
      </c>
      <c r="C37" s="80">
        <v>190</v>
      </c>
      <c r="D37" s="93">
        <v>7766143.3500000006</v>
      </c>
      <c r="E37" s="93">
        <v>2637964.7424112502</v>
      </c>
      <c r="F37" s="85">
        <f t="shared" si="7"/>
        <v>1582778.8454467501</v>
      </c>
      <c r="G37" s="85">
        <f t="shared" si="8"/>
        <v>1055185.8969645002</v>
      </c>
      <c r="H37" s="82">
        <f t="shared" si="9"/>
        <v>1400522.5472643902</v>
      </c>
      <c r="I37" s="83">
        <f t="shared" si="10"/>
        <v>-345336.65029988997</v>
      </c>
      <c r="J37" s="84"/>
    </row>
    <row r="38" spans="1:10">
      <c r="A38" s="101">
        <v>303</v>
      </c>
      <c r="B38" s="79" t="s">
        <v>139</v>
      </c>
      <c r="C38" s="80">
        <v>283</v>
      </c>
      <c r="D38" s="93">
        <v>-378023.27</v>
      </c>
      <c r="E38" s="93">
        <v>-128405.05423725001</v>
      </c>
      <c r="F38" s="85">
        <f t="shared" si="7"/>
        <v>-77043.032542350003</v>
      </c>
      <c r="G38" s="85">
        <f t="shared" si="8"/>
        <v>-51362.021694900002</v>
      </c>
      <c r="H38" s="82">
        <f t="shared" si="9"/>
        <v>-68171.560730412501</v>
      </c>
      <c r="I38" s="83">
        <f t="shared" si="10"/>
        <v>16809.539035512498</v>
      </c>
      <c r="J38" s="84"/>
    </row>
    <row r="39" spans="1:10" ht="12.9" customHeight="1">
      <c r="A39" s="101">
        <v>304</v>
      </c>
      <c r="B39" s="79" t="s">
        <v>140</v>
      </c>
      <c r="C39" s="80">
        <v>190</v>
      </c>
      <c r="D39" s="93">
        <v>530487.19999999995</v>
      </c>
      <c r="E39" s="93">
        <v>180193.23965999999</v>
      </c>
      <c r="F39" s="85">
        <f t="shared" si="7"/>
        <v>108115.94379599998</v>
      </c>
      <c r="G39" s="85">
        <f t="shared" si="8"/>
        <v>72077.295864000014</v>
      </c>
      <c r="H39" s="82">
        <f t="shared" si="9"/>
        <v>95666.439718132926</v>
      </c>
      <c r="I39" s="83">
        <f t="shared" si="10"/>
        <v>-23589.143854132912</v>
      </c>
      <c r="J39" s="84"/>
    </row>
    <row r="40" spans="1:10" ht="12.9" customHeight="1">
      <c r="A40" s="101">
        <v>305</v>
      </c>
      <c r="B40" s="79" t="s">
        <v>141</v>
      </c>
      <c r="C40" s="80">
        <v>190</v>
      </c>
      <c r="D40" s="93">
        <v>128516.5</v>
      </c>
      <c r="E40" s="93">
        <v>43653.842137500003</v>
      </c>
      <c r="F40" s="85">
        <f t="shared" si="7"/>
        <v>26192.305282499998</v>
      </c>
      <c r="G40" s="85">
        <f t="shared" si="8"/>
        <v>17461.536855000006</v>
      </c>
      <c r="H40" s="105">
        <f t="shared" si="9"/>
        <v>23176.272679219088</v>
      </c>
      <c r="I40" s="83">
        <f t="shared" si="10"/>
        <v>-5714.7358242190821</v>
      </c>
      <c r="J40" s="84"/>
    </row>
    <row r="41" spans="1:10" ht="12.9" customHeight="1">
      <c r="A41" s="101">
        <v>306</v>
      </c>
      <c r="B41" s="79" t="s">
        <v>142</v>
      </c>
      <c r="C41" s="80">
        <v>190</v>
      </c>
      <c r="D41" s="93">
        <v>20319.93</v>
      </c>
      <c r="E41" s="93">
        <v>6902.1722227500004</v>
      </c>
      <c r="F41" s="85">
        <f t="shared" si="7"/>
        <v>4141.3033336499993</v>
      </c>
      <c r="G41" s="85">
        <f t="shared" si="8"/>
        <v>2760.8688891000011</v>
      </c>
      <c r="H41" s="105">
        <f t="shared" si="9"/>
        <v>3664.4340493449818</v>
      </c>
      <c r="I41" s="83">
        <f t="shared" si="10"/>
        <v>-903.56516024498069</v>
      </c>
      <c r="J41" s="84"/>
    </row>
    <row r="42" spans="1:10" ht="12.9" customHeight="1">
      <c r="A42" s="101">
        <v>307</v>
      </c>
      <c r="B42" s="79" t="s">
        <v>143</v>
      </c>
      <c r="C42" s="80">
        <v>190</v>
      </c>
      <c r="D42" s="93">
        <v>2992922.5500000003</v>
      </c>
      <c r="E42" s="93">
        <v>1016620.9671712501</v>
      </c>
      <c r="F42" s="85">
        <f t="shared" si="7"/>
        <v>609972.58030274999</v>
      </c>
      <c r="G42" s="85">
        <f t="shared" si="8"/>
        <v>406648.38686850015</v>
      </c>
      <c r="H42" s="105">
        <f t="shared" si="9"/>
        <v>539734.50200234004</v>
      </c>
      <c r="I42" s="83">
        <f t="shared" si="10"/>
        <v>-133086.11513383989</v>
      </c>
      <c r="J42" s="84"/>
    </row>
    <row r="43" spans="1:10" ht="12.9" customHeight="1">
      <c r="A43" s="101">
        <v>308</v>
      </c>
      <c r="B43" s="79" t="s">
        <v>144</v>
      </c>
      <c r="C43" s="80">
        <v>283</v>
      </c>
      <c r="D43" s="93">
        <v>-9890835.7400000002</v>
      </c>
      <c r="E43" s="93">
        <v>-3359669.6299844999</v>
      </c>
      <c r="F43" s="85">
        <f t="shared" si="7"/>
        <v>-2015801.7779907</v>
      </c>
      <c r="G43" s="85">
        <f t="shared" si="8"/>
        <v>-1343867.8519937999</v>
      </c>
      <c r="H43" s="105">
        <f t="shared" si="9"/>
        <v>-1783683.0767691745</v>
      </c>
      <c r="I43" s="83">
        <f t="shared" si="10"/>
        <v>439815.22477537463</v>
      </c>
      <c r="J43" s="84"/>
    </row>
    <row r="44" spans="1:10" ht="12.9" customHeight="1">
      <c r="A44" s="101">
        <v>309</v>
      </c>
      <c r="B44" s="79" t="s">
        <v>145</v>
      </c>
      <c r="C44" s="80">
        <v>190</v>
      </c>
      <c r="D44" s="93">
        <v>10088.17</v>
      </c>
      <c r="E44" s="93">
        <v>3426.69914475</v>
      </c>
      <c r="F44" s="85">
        <f t="shared" si="7"/>
        <v>2056.0194868499998</v>
      </c>
      <c r="G44" s="85">
        <f t="shared" si="8"/>
        <v>1370.6796579000002</v>
      </c>
      <c r="H44" s="105">
        <f t="shared" si="9"/>
        <v>1819.2697338810003</v>
      </c>
      <c r="I44" s="83">
        <f t="shared" si="10"/>
        <v>-448.59007598100015</v>
      </c>
      <c r="J44" s="84"/>
    </row>
    <row r="45" spans="1:10" ht="12.9" customHeight="1">
      <c r="A45" s="101">
        <v>310</v>
      </c>
      <c r="B45" s="79" t="s">
        <v>8</v>
      </c>
      <c r="C45" s="80">
        <v>190</v>
      </c>
      <c r="D45" s="93">
        <v>859042.77</v>
      </c>
      <c r="E45" s="93">
        <v>291795.35289975</v>
      </c>
      <c r="F45" s="85">
        <f t="shared" si="7"/>
        <v>175077.21173985</v>
      </c>
      <c r="G45" s="85">
        <f t="shared" si="8"/>
        <v>116718.1411599</v>
      </c>
      <c r="H45" s="105">
        <f t="shared" si="9"/>
        <v>154917.14667479802</v>
      </c>
      <c r="I45" s="83">
        <f t="shared" si="10"/>
        <v>-38199.005514898017</v>
      </c>
      <c r="J45" s="84"/>
    </row>
    <row r="46" spans="1:10" ht="12.9" customHeight="1">
      <c r="A46" s="101">
        <v>311</v>
      </c>
      <c r="B46" s="79" t="s">
        <v>146</v>
      </c>
      <c r="C46" s="80">
        <v>283</v>
      </c>
      <c r="D46" s="93">
        <v>-985985.08</v>
      </c>
      <c r="E46" s="93">
        <v>-334914.48204899998</v>
      </c>
      <c r="F46" s="85">
        <f t="shared" si="7"/>
        <v>-200948.68922939998</v>
      </c>
      <c r="G46" s="85">
        <f t="shared" si="8"/>
        <v>-133965.7928196</v>
      </c>
      <c r="H46" s="105">
        <f t="shared" si="9"/>
        <v>-177809.53474239993</v>
      </c>
      <c r="I46" s="83">
        <f t="shared" si="10"/>
        <v>43843.741922799934</v>
      </c>
      <c r="J46" s="84"/>
    </row>
    <row r="47" spans="1:10" ht="12.9" customHeight="1">
      <c r="A47" s="101">
        <v>312</v>
      </c>
      <c r="B47" s="79" t="s">
        <v>9</v>
      </c>
      <c r="C47" s="80">
        <v>190</v>
      </c>
      <c r="D47" s="93">
        <v>465927.65</v>
      </c>
      <c r="E47" s="93">
        <v>158263.97451375</v>
      </c>
      <c r="F47" s="85">
        <f t="shared" si="7"/>
        <v>94958.38470825</v>
      </c>
      <c r="G47" s="85">
        <f t="shared" si="8"/>
        <v>63305.5898055</v>
      </c>
      <c r="H47" s="105">
        <f t="shared" si="9"/>
        <v>84023.967857728392</v>
      </c>
      <c r="I47" s="83">
        <f t="shared" si="10"/>
        <v>-20718.378052228392</v>
      </c>
      <c r="J47" s="84"/>
    </row>
    <row r="48" spans="1:10" ht="12.9" customHeight="1">
      <c r="A48" s="101">
        <v>313</v>
      </c>
      <c r="B48" s="79" t="s">
        <v>147</v>
      </c>
      <c r="C48" s="80">
        <v>283</v>
      </c>
      <c r="D48" s="93">
        <v>-1088216.26</v>
      </c>
      <c r="E48" s="93">
        <v>-369639.85811550001</v>
      </c>
      <c r="F48" s="85">
        <f t="shared" si="7"/>
        <v>-221783.91486929997</v>
      </c>
      <c r="G48" s="85">
        <f t="shared" si="8"/>
        <v>-147855.94324620004</v>
      </c>
      <c r="H48" s="105">
        <f t="shared" si="9"/>
        <v>-196245.59317846328</v>
      </c>
      <c r="I48" s="83">
        <f t="shared" si="10"/>
        <v>48389.649932263244</v>
      </c>
      <c r="J48" s="84"/>
    </row>
    <row r="49" spans="1:10" ht="12.9" customHeight="1">
      <c r="A49" s="101">
        <v>314</v>
      </c>
      <c r="B49" s="79" t="s">
        <v>10</v>
      </c>
      <c r="C49" s="80">
        <v>190</v>
      </c>
      <c r="D49" s="93">
        <v>5648113.3200000003</v>
      </c>
      <c r="E49" s="93">
        <v>1918522.891971</v>
      </c>
      <c r="F49" s="85">
        <f t="shared" si="7"/>
        <v>1151113.7351826001</v>
      </c>
      <c r="G49" s="85">
        <f t="shared" si="8"/>
        <v>767409.15678839991</v>
      </c>
      <c r="H49" s="105">
        <f t="shared" si="9"/>
        <v>1018563.4873922755</v>
      </c>
      <c r="I49" s="83">
        <f t="shared" si="10"/>
        <v>-251154.33060387557</v>
      </c>
      <c r="J49" s="84"/>
    </row>
    <row r="50" spans="1:10">
      <c r="A50" s="101">
        <v>315</v>
      </c>
      <c r="B50" s="79" t="s">
        <v>148</v>
      </c>
      <c r="C50" s="80">
        <v>190</v>
      </c>
      <c r="D50" s="93">
        <v>364754.71</v>
      </c>
      <c r="E50" s="93">
        <v>123898.05611925</v>
      </c>
      <c r="F50" s="85">
        <f t="shared" si="7"/>
        <v>74338.833671550005</v>
      </c>
      <c r="G50" s="85">
        <f t="shared" si="8"/>
        <v>49559.222447699998</v>
      </c>
      <c r="H50" s="105">
        <f t="shared" si="9"/>
        <v>65778.749187765614</v>
      </c>
      <c r="I50" s="83">
        <f t="shared" si="10"/>
        <v>-16219.526740065616</v>
      </c>
      <c r="J50" s="84"/>
    </row>
    <row r="51" spans="1:10">
      <c r="A51" s="101">
        <v>316</v>
      </c>
      <c r="B51" s="86" t="s">
        <v>11</v>
      </c>
      <c r="C51" s="106"/>
      <c r="D51" s="107"/>
      <c r="E51" s="107"/>
      <c r="F51" s="85">
        <f t="shared" si="7"/>
        <v>0</v>
      </c>
      <c r="G51" s="88">
        <f t="shared" si="8"/>
        <v>0</v>
      </c>
      <c r="H51" s="82">
        <f t="shared" si="9"/>
        <v>0</v>
      </c>
      <c r="I51" s="83">
        <f t="shared" si="10"/>
        <v>0</v>
      </c>
      <c r="J51" s="84"/>
    </row>
    <row r="52" spans="1:10" ht="12.9" customHeight="1">
      <c r="A52" s="76">
        <v>400</v>
      </c>
      <c r="B52" s="60" t="s">
        <v>149</v>
      </c>
      <c r="C52" s="60"/>
      <c r="D52" s="108">
        <f t="shared" ref="D52:I52" si="11">SUM(D36:D51)</f>
        <v>6629514.1100000003</v>
      </c>
      <c r="E52" s="108">
        <f t="shared" si="11"/>
        <v>2251880.2053142511</v>
      </c>
      <c r="F52" s="108">
        <f t="shared" si="11"/>
        <v>1351128.1231885508</v>
      </c>
      <c r="G52" s="109">
        <f t="shared" si="11"/>
        <v>900752.08212570031</v>
      </c>
      <c r="H52" s="110">
        <f t="shared" si="11"/>
        <v>1195546.3052922424</v>
      </c>
      <c r="I52" s="108">
        <f t="shared" si="11"/>
        <v>-294794.22316654224</v>
      </c>
      <c r="J52" s="84"/>
    </row>
    <row r="53" spans="1:10">
      <c r="A53" s="62"/>
      <c r="B53" s="63"/>
      <c r="C53" s="63"/>
      <c r="D53" s="111"/>
      <c r="E53" s="108">
        <f>+E32+E51</f>
        <v>0</v>
      </c>
      <c r="F53" s="111"/>
      <c r="G53" s="111"/>
      <c r="H53" s="82"/>
      <c r="J53" s="84"/>
    </row>
    <row r="54" spans="1:10" ht="12.9" customHeight="1">
      <c r="A54" s="76">
        <v>500</v>
      </c>
      <c r="B54" s="60" t="s">
        <v>150</v>
      </c>
      <c r="C54" s="60"/>
      <c r="D54" s="108">
        <f>+D33+D52</f>
        <v>-291851993.89945263</v>
      </c>
      <c r="E54" s="108">
        <f>+E33+E52</f>
        <v>-99134826.027796566</v>
      </c>
      <c r="F54" s="108">
        <f>+F33+F52</f>
        <v>-59480895.616677932</v>
      </c>
      <c r="G54" s="108">
        <f>+G33+G52</f>
        <v>-39653930.411118634</v>
      </c>
      <c r="H54" s="108">
        <f>+H33+H52</f>
        <v>-52631696.261472262</v>
      </c>
      <c r="I54" s="108">
        <f>+I33+I52</f>
        <v>12977765.850353619</v>
      </c>
      <c r="J54" s="84"/>
    </row>
    <row r="55" spans="1:10">
      <c r="D55" s="82"/>
      <c r="H55" s="112"/>
      <c r="J55" s="84"/>
    </row>
    <row r="56" spans="1:10">
      <c r="A56" s="5" t="s">
        <v>12</v>
      </c>
      <c r="B56" s="113"/>
      <c r="C56" s="113"/>
      <c r="D56" s="113"/>
      <c r="E56" s="113"/>
      <c r="F56" s="113"/>
      <c r="G56" s="113"/>
      <c r="H56" s="114"/>
      <c r="I56" s="113"/>
      <c r="J56" s="84"/>
    </row>
    <row r="57" spans="1:10" ht="38.1" customHeight="1">
      <c r="A57" s="115" t="s">
        <v>13</v>
      </c>
      <c r="B57" s="231" t="s">
        <v>151</v>
      </c>
      <c r="C57" s="231"/>
      <c r="D57" s="231"/>
      <c r="E57" s="231"/>
      <c r="F57" s="231"/>
      <c r="G57" s="231"/>
      <c r="H57" s="231"/>
      <c r="I57" s="231"/>
      <c r="J57" s="84"/>
    </row>
    <row r="58" spans="1:10" ht="49.95" customHeight="1">
      <c r="A58" s="115" t="s">
        <v>14</v>
      </c>
      <c r="B58" s="231" t="s">
        <v>152</v>
      </c>
      <c r="C58" s="231"/>
      <c r="D58" s="231"/>
      <c r="E58" s="231"/>
      <c r="F58" s="231"/>
      <c r="G58" s="231"/>
      <c r="H58" s="231"/>
      <c r="I58" s="231"/>
      <c r="J58" s="116"/>
    </row>
    <row r="60" spans="1:10">
      <c r="H60" s="117"/>
    </row>
    <row r="61" spans="1:10">
      <c r="H61" s="112"/>
    </row>
    <row r="62" spans="1:10">
      <c r="H62" s="112"/>
    </row>
  </sheetData>
  <mergeCells count="7">
    <mergeCell ref="B58:I58"/>
    <mergeCell ref="A1:I1"/>
    <mergeCell ref="A2:I2"/>
    <mergeCell ref="A3:I3"/>
    <mergeCell ref="A4:I4"/>
    <mergeCell ref="D11:I11"/>
    <mergeCell ref="B57:I57"/>
  </mergeCells>
  <pageMargins left="0.5" right="0.25" top="1" bottom="1" header="0.5" footer="0.5"/>
  <pageSetup scale="58" orientation="portrait" r:id="rId1"/>
  <headerFooter alignWithMargins="0">
    <oddHeader xml:space="preserve">&amp;C&amp;"Times New Roman,Regular"&amp;KFF0000CUI//PRIV&amp;K000000
FOR SETTLEMENT PURPOSES ONLY 
SUBJECT TO RULES 602 AND 606
</oddHeader>
  </headerFooter>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CABD0-15B7-4395-B142-99B6C279CFA3}">
  <dimension ref="A1:G150"/>
  <sheetViews>
    <sheetView zoomScale="80" zoomScaleNormal="80" workbookViewId="0">
      <pane xSplit="3" ySplit="2" topLeftCell="D77" activePane="bottomRight" state="frozen"/>
      <selection activeCell="B23" sqref="B23:Q23"/>
      <selection pane="topRight" activeCell="B23" sqref="B23:Q23"/>
      <selection pane="bottomLeft" activeCell="B23" sqref="B23:Q23"/>
      <selection pane="bottomRight" activeCell="B23" sqref="B23:Q23"/>
    </sheetView>
  </sheetViews>
  <sheetFormatPr defaultRowHeight="15"/>
  <cols>
    <col min="1" max="1" width="6.6328125" customWidth="1"/>
    <col min="2" max="2" width="12.1796875" customWidth="1"/>
    <col min="3" max="3" width="39.81640625" bestFit="1" customWidth="1"/>
    <col min="4" max="4" width="18.6328125" bestFit="1" customWidth="1"/>
    <col min="5" max="5" width="34.26953125" customWidth="1"/>
    <col min="6" max="6" width="35.36328125" style="206" customWidth="1"/>
    <col min="7" max="7" width="39.81640625" style="219" bestFit="1" customWidth="1"/>
    <col min="8" max="256" width="8" customWidth="1"/>
    <col min="257" max="257" width="6.6328125" customWidth="1"/>
    <col min="258" max="258" width="12.1796875" customWidth="1"/>
    <col min="259" max="261" width="34.26953125" customWidth="1"/>
    <col min="262" max="262" width="35.36328125" customWidth="1"/>
    <col min="263" max="512" width="8" customWidth="1"/>
    <col min="513" max="513" width="6.6328125" customWidth="1"/>
    <col min="514" max="514" width="12.1796875" customWidth="1"/>
    <col min="515" max="517" width="34.26953125" customWidth="1"/>
    <col min="518" max="518" width="35.36328125" customWidth="1"/>
    <col min="519" max="768" width="8" customWidth="1"/>
    <col min="769" max="769" width="6.6328125" customWidth="1"/>
    <col min="770" max="770" width="12.1796875" customWidth="1"/>
    <col min="771" max="773" width="34.26953125" customWidth="1"/>
    <col min="774" max="774" width="35.36328125" customWidth="1"/>
    <col min="775" max="1024" width="8" customWidth="1"/>
    <col min="1025" max="1025" width="6.6328125" customWidth="1"/>
    <col min="1026" max="1026" width="12.1796875" customWidth="1"/>
    <col min="1027" max="1029" width="34.26953125" customWidth="1"/>
    <col min="1030" max="1030" width="35.36328125" customWidth="1"/>
    <col min="1031" max="1280" width="8" customWidth="1"/>
    <col min="1281" max="1281" width="6.6328125" customWidth="1"/>
    <col min="1282" max="1282" width="12.1796875" customWidth="1"/>
    <col min="1283" max="1285" width="34.26953125" customWidth="1"/>
    <col min="1286" max="1286" width="35.36328125" customWidth="1"/>
    <col min="1287" max="1536" width="8" customWidth="1"/>
    <col min="1537" max="1537" width="6.6328125" customWidth="1"/>
    <col min="1538" max="1538" width="12.1796875" customWidth="1"/>
    <col min="1539" max="1541" width="34.26953125" customWidth="1"/>
    <col min="1542" max="1542" width="35.36328125" customWidth="1"/>
    <col min="1543" max="1792" width="8" customWidth="1"/>
    <col min="1793" max="1793" width="6.6328125" customWidth="1"/>
    <col min="1794" max="1794" width="12.1796875" customWidth="1"/>
    <col min="1795" max="1797" width="34.26953125" customWidth="1"/>
    <col min="1798" max="1798" width="35.36328125" customWidth="1"/>
    <col min="1799" max="2048" width="8" customWidth="1"/>
    <col min="2049" max="2049" width="6.6328125" customWidth="1"/>
    <col min="2050" max="2050" width="12.1796875" customWidth="1"/>
    <col min="2051" max="2053" width="34.26953125" customWidth="1"/>
    <col min="2054" max="2054" width="35.36328125" customWidth="1"/>
    <col min="2055" max="2304" width="8" customWidth="1"/>
    <col min="2305" max="2305" width="6.6328125" customWidth="1"/>
    <col min="2306" max="2306" width="12.1796875" customWidth="1"/>
    <col min="2307" max="2309" width="34.26953125" customWidth="1"/>
    <col min="2310" max="2310" width="35.36328125" customWidth="1"/>
    <col min="2311" max="2560" width="8" customWidth="1"/>
    <col min="2561" max="2561" width="6.6328125" customWidth="1"/>
    <col min="2562" max="2562" width="12.1796875" customWidth="1"/>
    <col min="2563" max="2565" width="34.26953125" customWidth="1"/>
    <col min="2566" max="2566" width="35.36328125" customWidth="1"/>
    <col min="2567" max="2816" width="8" customWidth="1"/>
    <col min="2817" max="2817" width="6.6328125" customWidth="1"/>
    <col min="2818" max="2818" width="12.1796875" customWidth="1"/>
    <col min="2819" max="2821" width="34.26953125" customWidth="1"/>
    <col min="2822" max="2822" width="35.36328125" customWidth="1"/>
    <col min="2823" max="3072" width="8" customWidth="1"/>
    <col min="3073" max="3073" width="6.6328125" customWidth="1"/>
    <col min="3074" max="3074" width="12.1796875" customWidth="1"/>
    <col min="3075" max="3077" width="34.26953125" customWidth="1"/>
    <col min="3078" max="3078" width="35.36328125" customWidth="1"/>
    <col min="3079" max="3328" width="8" customWidth="1"/>
    <col min="3329" max="3329" width="6.6328125" customWidth="1"/>
    <col min="3330" max="3330" width="12.1796875" customWidth="1"/>
    <col min="3331" max="3333" width="34.26953125" customWidth="1"/>
    <col min="3334" max="3334" width="35.36328125" customWidth="1"/>
    <col min="3335" max="3584" width="8" customWidth="1"/>
    <col min="3585" max="3585" width="6.6328125" customWidth="1"/>
    <col min="3586" max="3586" width="12.1796875" customWidth="1"/>
    <col min="3587" max="3589" width="34.26953125" customWidth="1"/>
    <col min="3590" max="3590" width="35.36328125" customWidth="1"/>
    <col min="3591" max="3840" width="8" customWidth="1"/>
    <col min="3841" max="3841" width="6.6328125" customWidth="1"/>
    <col min="3842" max="3842" width="12.1796875" customWidth="1"/>
    <col min="3843" max="3845" width="34.26953125" customWidth="1"/>
    <col min="3846" max="3846" width="35.36328125" customWidth="1"/>
    <col min="3847" max="4096" width="8" customWidth="1"/>
    <col min="4097" max="4097" width="6.6328125" customWidth="1"/>
    <col min="4098" max="4098" width="12.1796875" customWidth="1"/>
    <col min="4099" max="4101" width="34.26953125" customWidth="1"/>
    <col min="4102" max="4102" width="35.36328125" customWidth="1"/>
    <col min="4103" max="4352" width="8" customWidth="1"/>
    <col min="4353" max="4353" width="6.6328125" customWidth="1"/>
    <col min="4354" max="4354" width="12.1796875" customWidth="1"/>
    <col min="4355" max="4357" width="34.26953125" customWidth="1"/>
    <col min="4358" max="4358" width="35.36328125" customWidth="1"/>
    <col min="4359" max="4608" width="8" customWidth="1"/>
    <col min="4609" max="4609" width="6.6328125" customWidth="1"/>
    <col min="4610" max="4610" width="12.1796875" customWidth="1"/>
    <col min="4611" max="4613" width="34.26953125" customWidth="1"/>
    <col min="4614" max="4614" width="35.36328125" customWidth="1"/>
    <col min="4615" max="4864" width="8" customWidth="1"/>
    <col min="4865" max="4865" width="6.6328125" customWidth="1"/>
    <col min="4866" max="4866" width="12.1796875" customWidth="1"/>
    <col min="4867" max="4869" width="34.26953125" customWidth="1"/>
    <col min="4870" max="4870" width="35.36328125" customWidth="1"/>
    <col min="4871" max="5120" width="8" customWidth="1"/>
    <col min="5121" max="5121" width="6.6328125" customWidth="1"/>
    <col min="5122" max="5122" width="12.1796875" customWidth="1"/>
    <col min="5123" max="5125" width="34.26953125" customWidth="1"/>
    <col min="5126" max="5126" width="35.36328125" customWidth="1"/>
    <col min="5127" max="5376" width="8" customWidth="1"/>
    <col min="5377" max="5377" width="6.6328125" customWidth="1"/>
    <col min="5378" max="5378" width="12.1796875" customWidth="1"/>
    <col min="5379" max="5381" width="34.26953125" customWidth="1"/>
    <col min="5382" max="5382" width="35.36328125" customWidth="1"/>
    <col min="5383" max="5632" width="8" customWidth="1"/>
    <col min="5633" max="5633" width="6.6328125" customWidth="1"/>
    <col min="5634" max="5634" width="12.1796875" customWidth="1"/>
    <col min="5635" max="5637" width="34.26953125" customWidth="1"/>
    <col min="5638" max="5638" width="35.36328125" customWidth="1"/>
    <col min="5639" max="5888" width="8" customWidth="1"/>
    <col min="5889" max="5889" width="6.6328125" customWidth="1"/>
    <col min="5890" max="5890" width="12.1796875" customWidth="1"/>
    <col min="5891" max="5893" width="34.26953125" customWidth="1"/>
    <col min="5894" max="5894" width="35.36328125" customWidth="1"/>
    <col min="5895" max="6144" width="8" customWidth="1"/>
    <col min="6145" max="6145" width="6.6328125" customWidth="1"/>
    <col min="6146" max="6146" width="12.1796875" customWidth="1"/>
    <col min="6147" max="6149" width="34.26953125" customWidth="1"/>
    <col min="6150" max="6150" width="35.36328125" customWidth="1"/>
    <col min="6151" max="6400" width="8" customWidth="1"/>
    <col min="6401" max="6401" width="6.6328125" customWidth="1"/>
    <col min="6402" max="6402" width="12.1796875" customWidth="1"/>
    <col min="6403" max="6405" width="34.26953125" customWidth="1"/>
    <col min="6406" max="6406" width="35.36328125" customWidth="1"/>
    <col min="6407" max="6656" width="8" customWidth="1"/>
    <col min="6657" max="6657" width="6.6328125" customWidth="1"/>
    <col min="6658" max="6658" width="12.1796875" customWidth="1"/>
    <col min="6659" max="6661" width="34.26953125" customWidth="1"/>
    <col min="6662" max="6662" width="35.36328125" customWidth="1"/>
    <col min="6663" max="6912" width="8" customWidth="1"/>
    <col min="6913" max="6913" width="6.6328125" customWidth="1"/>
    <col min="6914" max="6914" width="12.1796875" customWidth="1"/>
    <col min="6915" max="6917" width="34.26953125" customWidth="1"/>
    <col min="6918" max="6918" width="35.36328125" customWidth="1"/>
    <col min="6919" max="7168" width="8" customWidth="1"/>
    <col min="7169" max="7169" width="6.6328125" customWidth="1"/>
    <col min="7170" max="7170" width="12.1796875" customWidth="1"/>
    <col min="7171" max="7173" width="34.26953125" customWidth="1"/>
    <col min="7174" max="7174" width="35.36328125" customWidth="1"/>
    <col min="7175" max="7424" width="8" customWidth="1"/>
    <col min="7425" max="7425" width="6.6328125" customWidth="1"/>
    <col min="7426" max="7426" width="12.1796875" customWidth="1"/>
    <col min="7427" max="7429" width="34.26953125" customWidth="1"/>
    <col min="7430" max="7430" width="35.36328125" customWidth="1"/>
    <col min="7431" max="7680" width="8" customWidth="1"/>
    <col min="7681" max="7681" width="6.6328125" customWidth="1"/>
    <col min="7682" max="7682" width="12.1796875" customWidth="1"/>
    <col min="7683" max="7685" width="34.26953125" customWidth="1"/>
    <col min="7686" max="7686" width="35.36328125" customWidth="1"/>
    <col min="7687" max="7936" width="8" customWidth="1"/>
    <col min="7937" max="7937" width="6.6328125" customWidth="1"/>
    <col min="7938" max="7938" width="12.1796875" customWidth="1"/>
    <col min="7939" max="7941" width="34.26953125" customWidth="1"/>
    <col min="7942" max="7942" width="35.36328125" customWidth="1"/>
    <col min="7943" max="8192" width="8" customWidth="1"/>
    <col min="8193" max="8193" width="6.6328125" customWidth="1"/>
    <col min="8194" max="8194" width="12.1796875" customWidth="1"/>
    <col min="8195" max="8197" width="34.26953125" customWidth="1"/>
    <col min="8198" max="8198" width="35.36328125" customWidth="1"/>
    <col min="8199" max="8448" width="8" customWidth="1"/>
    <col min="8449" max="8449" width="6.6328125" customWidth="1"/>
    <col min="8450" max="8450" width="12.1796875" customWidth="1"/>
    <col min="8451" max="8453" width="34.26953125" customWidth="1"/>
    <col min="8454" max="8454" width="35.36328125" customWidth="1"/>
    <col min="8455" max="8704" width="8" customWidth="1"/>
    <col min="8705" max="8705" width="6.6328125" customWidth="1"/>
    <col min="8706" max="8706" width="12.1796875" customWidth="1"/>
    <col min="8707" max="8709" width="34.26953125" customWidth="1"/>
    <col min="8710" max="8710" width="35.36328125" customWidth="1"/>
    <col min="8711" max="8960" width="8" customWidth="1"/>
    <col min="8961" max="8961" width="6.6328125" customWidth="1"/>
    <col min="8962" max="8962" width="12.1796875" customWidth="1"/>
    <col min="8963" max="8965" width="34.26953125" customWidth="1"/>
    <col min="8966" max="8966" width="35.36328125" customWidth="1"/>
    <col min="8967" max="9216" width="8" customWidth="1"/>
    <col min="9217" max="9217" width="6.6328125" customWidth="1"/>
    <col min="9218" max="9218" width="12.1796875" customWidth="1"/>
    <col min="9219" max="9221" width="34.26953125" customWidth="1"/>
    <col min="9222" max="9222" width="35.36328125" customWidth="1"/>
    <col min="9223" max="9472" width="8" customWidth="1"/>
    <col min="9473" max="9473" width="6.6328125" customWidth="1"/>
    <col min="9474" max="9474" width="12.1796875" customWidth="1"/>
    <col min="9475" max="9477" width="34.26953125" customWidth="1"/>
    <col min="9478" max="9478" width="35.36328125" customWidth="1"/>
    <col min="9479" max="9728" width="8" customWidth="1"/>
    <col min="9729" max="9729" width="6.6328125" customWidth="1"/>
    <col min="9730" max="9730" width="12.1796875" customWidth="1"/>
    <col min="9731" max="9733" width="34.26953125" customWidth="1"/>
    <col min="9734" max="9734" width="35.36328125" customWidth="1"/>
    <col min="9735" max="9984" width="8" customWidth="1"/>
    <col min="9985" max="9985" width="6.6328125" customWidth="1"/>
    <col min="9986" max="9986" width="12.1796875" customWidth="1"/>
    <col min="9987" max="9989" width="34.26953125" customWidth="1"/>
    <col min="9990" max="9990" width="35.36328125" customWidth="1"/>
    <col min="9991" max="10240" width="8" customWidth="1"/>
    <col min="10241" max="10241" width="6.6328125" customWidth="1"/>
    <col min="10242" max="10242" width="12.1796875" customWidth="1"/>
    <col min="10243" max="10245" width="34.26953125" customWidth="1"/>
    <col min="10246" max="10246" width="35.36328125" customWidth="1"/>
    <col min="10247" max="10496" width="8" customWidth="1"/>
    <col min="10497" max="10497" width="6.6328125" customWidth="1"/>
    <col min="10498" max="10498" width="12.1796875" customWidth="1"/>
    <col min="10499" max="10501" width="34.26953125" customWidth="1"/>
    <col min="10502" max="10502" width="35.36328125" customWidth="1"/>
    <col min="10503" max="10752" width="8" customWidth="1"/>
    <col min="10753" max="10753" width="6.6328125" customWidth="1"/>
    <col min="10754" max="10754" width="12.1796875" customWidth="1"/>
    <col min="10755" max="10757" width="34.26953125" customWidth="1"/>
    <col min="10758" max="10758" width="35.36328125" customWidth="1"/>
    <col min="10759" max="11008" width="8" customWidth="1"/>
    <col min="11009" max="11009" width="6.6328125" customWidth="1"/>
    <col min="11010" max="11010" width="12.1796875" customWidth="1"/>
    <col min="11011" max="11013" width="34.26953125" customWidth="1"/>
    <col min="11014" max="11014" width="35.36328125" customWidth="1"/>
    <col min="11015" max="11264" width="8" customWidth="1"/>
    <col min="11265" max="11265" width="6.6328125" customWidth="1"/>
    <col min="11266" max="11266" width="12.1796875" customWidth="1"/>
    <col min="11267" max="11269" width="34.26953125" customWidth="1"/>
    <col min="11270" max="11270" width="35.36328125" customWidth="1"/>
    <col min="11271" max="11520" width="8" customWidth="1"/>
    <col min="11521" max="11521" width="6.6328125" customWidth="1"/>
    <col min="11522" max="11522" width="12.1796875" customWidth="1"/>
    <col min="11523" max="11525" width="34.26953125" customWidth="1"/>
    <col min="11526" max="11526" width="35.36328125" customWidth="1"/>
    <col min="11527" max="11776" width="8" customWidth="1"/>
    <col min="11777" max="11777" width="6.6328125" customWidth="1"/>
    <col min="11778" max="11778" width="12.1796875" customWidth="1"/>
    <col min="11779" max="11781" width="34.26953125" customWidth="1"/>
    <col min="11782" max="11782" width="35.36328125" customWidth="1"/>
    <col min="11783" max="12032" width="8" customWidth="1"/>
    <col min="12033" max="12033" width="6.6328125" customWidth="1"/>
    <col min="12034" max="12034" width="12.1796875" customWidth="1"/>
    <col min="12035" max="12037" width="34.26953125" customWidth="1"/>
    <col min="12038" max="12038" width="35.36328125" customWidth="1"/>
    <col min="12039" max="12288" width="8" customWidth="1"/>
    <col min="12289" max="12289" width="6.6328125" customWidth="1"/>
    <col min="12290" max="12290" width="12.1796875" customWidth="1"/>
    <col min="12291" max="12293" width="34.26953125" customWidth="1"/>
    <col min="12294" max="12294" width="35.36328125" customWidth="1"/>
    <col min="12295" max="12544" width="8" customWidth="1"/>
    <col min="12545" max="12545" width="6.6328125" customWidth="1"/>
    <col min="12546" max="12546" width="12.1796875" customWidth="1"/>
    <col min="12547" max="12549" width="34.26953125" customWidth="1"/>
    <col min="12550" max="12550" width="35.36328125" customWidth="1"/>
    <col min="12551" max="12800" width="8" customWidth="1"/>
    <col min="12801" max="12801" width="6.6328125" customWidth="1"/>
    <col min="12802" max="12802" width="12.1796875" customWidth="1"/>
    <col min="12803" max="12805" width="34.26953125" customWidth="1"/>
    <col min="12806" max="12806" width="35.36328125" customWidth="1"/>
    <col min="12807" max="13056" width="8" customWidth="1"/>
    <col min="13057" max="13057" width="6.6328125" customWidth="1"/>
    <col min="13058" max="13058" width="12.1796875" customWidth="1"/>
    <col min="13059" max="13061" width="34.26953125" customWidth="1"/>
    <col min="13062" max="13062" width="35.36328125" customWidth="1"/>
    <col min="13063" max="13312" width="8" customWidth="1"/>
    <col min="13313" max="13313" width="6.6328125" customWidth="1"/>
    <col min="13314" max="13314" width="12.1796875" customWidth="1"/>
    <col min="13315" max="13317" width="34.26953125" customWidth="1"/>
    <col min="13318" max="13318" width="35.36328125" customWidth="1"/>
    <col min="13319" max="13568" width="8" customWidth="1"/>
    <col min="13569" max="13569" width="6.6328125" customWidth="1"/>
    <col min="13570" max="13570" width="12.1796875" customWidth="1"/>
    <col min="13571" max="13573" width="34.26953125" customWidth="1"/>
    <col min="13574" max="13574" width="35.36328125" customWidth="1"/>
    <col min="13575" max="13824" width="8" customWidth="1"/>
    <col min="13825" max="13825" width="6.6328125" customWidth="1"/>
    <col min="13826" max="13826" width="12.1796875" customWidth="1"/>
    <col min="13827" max="13829" width="34.26953125" customWidth="1"/>
    <col min="13830" max="13830" width="35.36328125" customWidth="1"/>
    <col min="13831" max="14080" width="8" customWidth="1"/>
    <col min="14081" max="14081" width="6.6328125" customWidth="1"/>
    <col min="14082" max="14082" width="12.1796875" customWidth="1"/>
    <col min="14083" max="14085" width="34.26953125" customWidth="1"/>
    <col min="14086" max="14086" width="35.36328125" customWidth="1"/>
    <col min="14087" max="14336" width="8" customWidth="1"/>
    <col min="14337" max="14337" width="6.6328125" customWidth="1"/>
    <col min="14338" max="14338" width="12.1796875" customWidth="1"/>
    <col min="14339" max="14341" width="34.26953125" customWidth="1"/>
    <col min="14342" max="14342" width="35.36328125" customWidth="1"/>
    <col min="14343" max="14592" width="8" customWidth="1"/>
    <col min="14593" max="14593" width="6.6328125" customWidth="1"/>
    <col min="14594" max="14594" width="12.1796875" customWidth="1"/>
    <col min="14595" max="14597" width="34.26953125" customWidth="1"/>
    <col min="14598" max="14598" width="35.36328125" customWidth="1"/>
    <col min="14599" max="14848" width="8" customWidth="1"/>
    <col min="14849" max="14849" width="6.6328125" customWidth="1"/>
    <col min="14850" max="14850" width="12.1796875" customWidth="1"/>
    <col min="14851" max="14853" width="34.26953125" customWidth="1"/>
    <col min="14854" max="14854" width="35.36328125" customWidth="1"/>
    <col min="14855" max="15104" width="8" customWidth="1"/>
    <col min="15105" max="15105" width="6.6328125" customWidth="1"/>
    <col min="15106" max="15106" width="12.1796875" customWidth="1"/>
    <col min="15107" max="15109" width="34.26953125" customWidth="1"/>
    <col min="15110" max="15110" width="35.36328125" customWidth="1"/>
    <col min="15111" max="15360" width="8" customWidth="1"/>
    <col min="15361" max="15361" width="6.6328125" customWidth="1"/>
    <col min="15362" max="15362" width="12.1796875" customWidth="1"/>
    <col min="15363" max="15365" width="34.26953125" customWidth="1"/>
    <col min="15366" max="15366" width="35.36328125" customWidth="1"/>
    <col min="15367" max="15616" width="8" customWidth="1"/>
    <col min="15617" max="15617" width="6.6328125" customWidth="1"/>
    <col min="15618" max="15618" width="12.1796875" customWidth="1"/>
    <col min="15619" max="15621" width="34.26953125" customWidth="1"/>
    <col min="15622" max="15622" width="35.36328125" customWidth="1"/>
    <col min="15623" max="15872" width="8" customWidth="1"/>
    <col min="15873" max="15873" width="6.6328125" customWidth="1"/>
    <col min="15874" max="15874" width="12.1796875" customWidth="1"/>
    <col min="15875" max="15877" width="34.26953125" customWidth="1"/>
    <col min="15878" max="15878" width="35.36328125" customWidth="1"/>
    <col min="15879" max="16128" width="8" customWidth="1"/>
    <col min="16129" max="16129" width="6.6328125" customWidth="1"/>
    <col min="16130" max="16130" width="12.1796875" customWidth="1"/>
    <col min="16131" max="16133" width="34.26953125" customWidth="1"/>
    <col min="16134" max="16134" width="35.36328125" customWidth="1"/>
    <col min="16135" max="16384" width="8" customWidth="1"/>
  </cols>
  <sheetData>
    <row r="1" spans="1:7" ht="16.2" thickTop="1" thickBot="1">
      <c r="A1" s="213" t="s">
        <v>421</v>
      </c>
      <c r="B1" s="214" t="s">
        <v>422</v>
      </c>
    </row>
    <row r="2" spans="1:7" ht="16.2" thickTop="1" thickBot="1">
      <c r="A2" s="213" t="s">
        <v>423</v>
      </c>
      <c r="B2" s="213" t="s">
        <v>34</v>
      </c>
      <c r="C2" s="213" t="s">
        <v>424</v>
      </c>
      <c r="D2" s="213" t="s">
        <v>425</v>
      </c>
      <c r="E2" s="213" t="s">
        <v>426</v>
      </c>
      <c r="F2" s="216" t="s">
        <v>427</v>
      </c>
      <c r="G2" s="220" t="s">
        <v>588</v>
      </c>
    </row>
    <row r="3" spans="1:7" ht="15.6" thickTop="1">
      <c r="A3" s="215" t="s">
        <v>428</v>
      </c>
      <c r="B3" s="215" t="s">
        <v>429</v>
      </c>
      <c r="C3" s="215" t="s">
        <v>430</v>
      </c>
      <c r="D3" s="215" t="s">
        <v>431</v>
      </c>
      <c r="E3" s="215" t="s">
        <v>432</v>
      </c>
      <c r="F3" s="206">
        <v>95291.46</v>
      </c>
      <c r="G3" s="219">
        <v>0</v>
      </c>
    </row>
    <row r="4" spans="1:7">
      <c r="A4" s="215" t="s">
        <v>428</v>
      </c>
      <c r="B4" s="215" t="s">
        <v>429</v>
      </c>
      <c r="C4" s="215" t="s">
        <v>430</v>
      </c>
      <c r="D4" s="215" t="s">
        <v>433</v>
      </c>
      <c r="E4" s="215" t="s">
        <v>434</v>
      </c>
      <c r="F4" s="206">
        <v>1797599.13</v>
      </c>
      <c r="G4" s="219" t="s">
        <v>7</v>
      </c>
    </row>
    <row r="5" spans="1:7">
      <c r="A5" s="215" t="s">
        <v>428</v>
      </c>
      <c r="B5" s="215" t="s">
        <v>429</v>
      </c>
      <c r="C5" s="215" t="s">
        <v>430</v>
      </c>
      <c r="D5" s="215" t="s">
        <v>435</v>
      </c>
      <c r="E5" s="215" t="s">
        <v>436</v>
      </c>
      <c r="F5" s="206">
        <v>36098.300000000003</v>
      </c>
      <c r="G5" s="219">
        <v>0</v>
      </c>
    </row>
    <row r="6" spans="1:7">
      <c r="A6" s="215" t="s">
        <v>428</v>
      </c>
      <c r="B6" s="215" t="s">
        <v>429</v>
      </c>
      <c r="C6" s="215" t="s">
        <v>430</v>
      </c>
      <c r="D6" s="215" t="s">
        <v>437</v>
      </c>
      <c r="E6" s="215" t="s">
        <v>438</v>
      </c>
      <c r="F6" s="206">
        <v>166915.51999999999</v>
      </c>
      <c r="G6" s="219">
        <v>0</v>
      </c>
    </row>
    <row r="7" spans="1:7">
      <c r="A7" s="215" t="s">
        <v>428</v>
      </c>
      <c r="B7" s="215" t="s">
        <v>429</v>
      </c>
      <c r="C7" s="215" t="s">
        <v>430</v>
      </c>
      <c r="D7" s="215" t="s">
        <v>439</v>
      </c>
      <c r="E7" s="215" t="s">
        <v>440</v>
      </c>
      <c r="F7" s="206">
        <v>0.01</v>
      </c>
      <c r="G7" s="219" t="s">
        <v>589</v>
      </c>
    </row>
    <row r="8" spans="1:7">
      <c r="A8" s="215" t="s">
        <v>428</v>
      </c>
      <c r="B8" s="215" t="s">
        <v>429</v>
      </c>
      <c r="C8" s="215" t="s">
        <v>430</v>
      </c>
      <c r="D8" s="215" t="s">
        <v>441</v>
      </c>
      <c r="E8" s="215" t="s">
        <v>442</v>
      </c>
      <c r="F8" s="206">
        <v>165118.53</v>
      </c>
      <c r="G8" s="219">
        <v>0</v>
      </c>
    </row>
    <row r="9" spans="1:7">
      <c r="A9" s="215" t="s">
        <v>428</v>
      </c>
      <c r="B9" s="215" t="s">
        <v>429</v>
      </c>
      <c r="C9" s="215" t="s">
        <v>430</v>
      </c>
      <c r="D9" s="215" t="s">
        <v>443</v>
      </c>
      <c r="E9" s="215" t="s">
        <v>444</v>
      </c>
      <c r="F9" s="206">
        <v>37302634.25</v>
      </c>
      <c r="G9" s="219" t="s">
        <v>411</v>
      </c>
    </row>
    <row r="10" spans="1:7">
      <c r="A10" s="215" t="s">
        <v>428</v>
      </c>
      <c r="B10" s="215" t="s">
        <v>429</v>
      </c>
      <c r="C10" s="215" t="s">
        <v>430</v>
      </c>
      <c r="D10" s="215" t="s">
        <v>445</v>
      </c>
      <c r="E10" s="215" t="s">
        <v>446</v>
      </c>
      <c r="F10" s="206">
        <v>-335926</v>
      </c>
      <c r="G10" s="219" t="s">
        <v>589</v>
      </c>
    </row>
    <row r="11" spans="1:7">
      <c r="A11" s="215" t="s">
        <v>428</v>
      </c>
      <c r="B11" s="215" t="s">
        <v>429</v>
      </c>
      <c r="C11" s="215" t="s">
        <v>430</v>
      </c>
      <c r="D11" s="215" t="s">
        <v>447</v>
      </c>
      <c r="E11" s="215" t="s">
        <v>448</v>
      </c>
      <c r="F11" s="206">
        <v>2510724.5099999998</v>
      </c>
      <c r="G11" s="219" t="s">
        <v>405</v>
      </c>
    </row>
    <row r="12" spans="1:7">
      <c r="A12" s="215" t="s">
        <v>428</v>
      </c>
      <c r="B12" s="215" t="s">
        <v>429</v>
      </c>
      <c r="C12" s="215" t="s">
        <v>430</v>
      </c>
      <c r="D12" s="215" t="s">
        <v>449</v>
      </c>
      <c r="E12" s="215" t="s">
        <v>450</v>
      </c>
      <c r="F12" s="206">
        <v>0.03</v>
      </c>
      <c r="G12" s="219" t="s">
        <v>589</v>
      </c>
    </row>
    <row r="13" spans="1:7">
      <c r="A13" s="215" t="s">
        <v>428</v>
      </c>
      <c r="B13" s="215" t="s">
        <v>429</v>
      </c>
      <c r="C13" s="215" t="s">
        <v>430</v>
      </c>
      <c r="D13" s="215" t="s">
        <v>451</v>
      </c>
      <c r="E13" s="215" t="s">
        <v>452</v>
      </c>
      <c r="F13" s="206">
        <v>7904138.4299999997</v>
      </c>
      <c r="G13" s="219">
        <v>0</v>
      </c>
    </row>
    <row r="14" spans="1:7">
      <c r="A14" s="215" t="s">
        <v>428</v>
      </c>
      <c r="B14" s="215" t="s">
        <v>429</v>
      </c>
      <c r="C14" s="215" t="s">
        <v>430</v>
      </c>
      <c r="D14" s="215" t="s">
        <v>453</v>
      </c>
      <c r="E14" s="215" t="s">
        <v>454</v>
      </c>
      <c r="F14" s="206">
        <v>1306248.6000000001</v>
      </c>
      <c r="G14" s="219">
        <v>0</v>
      </c>
    </row>
    <row r="15" spans="1:7">
      <c r="A15" s="215" t="s">
        <v>428</v>
      </c>
      <c r="B15" s="215" t="s">
        <v>429</v>
      </c>
      <c r="C15" s="215" t="s">
        <v>430</v>
      </c>
      <c r="D15" s="215" t="s">
        <v>455</v>
      </c>
      <c r="E15" s="215" t="s">
        <v>456</v>
      </c>
      <c r="F15" s="206">
        <v>-1944082.38</v>
      </c>
      <c r="G15" s="219">
        <v>0</v>
      </c>
    </row>
    <row r="16" spans="1:7">
      <c r="A16" s="215" t="s">
        <v>428</v>
      </c>
      <c r="B16" s="215" t="s">
        <v>429</v>
      </c>
      <c r="C16" s="215" t="s">
        <v>430</v>
      </c>
      <c r="D16" s="215" t="s">
        <v>457</v>
      </c>
      <c r="E16" s="215" t="s">
        <v>458</v>
      </c>
      <c r="F16" s="206">
        <v>-0.53</v>
      </c>
      <c r="G16" s="219" t="s">
        <v>589</v>
      </c>
    </row>
    <row r="17" spans="1:7">
      <c r="A17" s="215" t="s">
        <v>428</v>
      </c>
      <c r="B17" s="215" t="s">
        <v>429</v>
      </c>
      <c r="C17" s="215" t="s">
        <v>430</v>
      </c>
      <c r="D17" s="215" t="s">
        <v>459</v>
      </c>
      <c r="E17" s="215" t="s">
        <v>460</v>
      </c>
      <c r="F17" s="206">
        <v>4265031.6100000003</v>
      </c>
      <c r="G17" s="219">
        <v>0</v>
      </c>
    </row>
    <row r="18" spans="1:7">
      <c r="A18" s="215" t="s">
        <v>428</v>
      </c>
      <c r="B18" s="215" t="s">
        <v>429</v>
      </c>
      <c r="C18" s="215" t="s">
        <v>430</v>
      </c>
      <c r="D18" s="215" t="s">
        <v>461</v>
      </c>
      <c r="E18" s="215" t="s">
        <v>462</v>
      </c>
      <c r="F18" s="206">
        <v>2024946.79</v>
      </c>
      <c r="G18" s="219" t="s">
        <v>409</v>
      </c>
    </row>
    <row r="19" spans="1:7">
      <c r="A19" s="215" t="s">
        <v>428</v>
      </c>
      <c r="B19" s="215" t="s">
        <v>429</v>
      </c>
      <c r="C19" s="215" t="s">
        <v>430</v>
      </c>
      <c r="D19" s="215" t="s">
        <v>463</v>
      </c>
      <c r="E19" s="215" t="s">
        <v>464</v>
      </c>
      <c r="F19" s="206">
        <v>-1546323.11</v>
      </c>
      <c r="G19" s="219">
        <v>0</v>
      </c>
    </row>
    <row r="20" spans="1:7">
      <c r="A20" s="215" t="s">
        <v>428</v>
      </c>
      <c r="B20" s="215" t="s">
        <v>429</v>
      </c>
      <c r="C20" s="215" t="s">
        <v>430</v>
      </c>
      <c r="D20" s="215" t="s">
        <v>465</v>
      </c>
      <c r="E20" s="215" t="s">
        <v>466</v>
      </c>
      <c r="F20" s="206">
        <v>4731769.5999999996</v>
      </c>
      <c r="G20" s="219" t="s">
        <v>402</v>
      </c>
    </row>
    <row r="21" spans="1:7">
      <c r="A21" s="215" t="s">
        <v>428</v>
      </c>
      <c r="B21" s="215" t="s">
        <v>429</v>
      </c>
      <c r="C21" s="215" t="s">
        <v>430</v>
      </c>
      <c r="D21" s="215" t="s">
        <v>467</v>
      </c>
      <c r="E21" s="215" t="s">
        <v>468</v>
      </c>
      <c r="F21" s="206">
        <v>2840614.48</v>
      </c>
      <c r="G21" s="219">
        <v>0</v>
      </c>
    </row>
    <row r="22" spans="1:7">
      <c r="A22" s="215" t="s">
        <v>428</v>
      </c>
      <c r="B22" s="215" t="s">
        <v>429</v>
      </c>
      <c r="C22" s="215" t="s">
        <v>430</v>
      </c>
      <c r="D22" s="215" t="s">
        <v>469</v>
      </c>
      <c r="E22" s="215" t="s">
        <v>470</v>
      </c>
      <c r="F22" s="206">
        <v>-440545.05</v>
      </c>
      <c r="G22" s="219" t="s">
        <v>10</v>
      </c>
    </row>
    <row r="23" spans="1:7">
      <c r="A23" s="215" t="s">
        <v>428</v>
      </c>
      <c r="B23" s="215" t="s">
        <v>429</v>
      </c>
      <c r="C23" s="215" t="s">
        <v>430</v>
      </c>
      <c r="D23" s="215" t="s">
        <v>471</v>
      </c>
      <c r="E23" s="215" t="s">
        <v>472</v>
      </c>
      <c r="F23" s="206">
        <v>774635.61</v>
      </c>
      <c r="G23" s="219" t="s">
        <v>10</v>
      </c>
    </row>
    <row r="24" spans="1:7">
      <c r="A24" s="215" t="s">
        <v>428</v>
      </c>
      <c r="B24" s="215" t="s">
        <v>429</v>
      </c>
      <c r="C24" s="215" t="s">
        <v>430</v>
      </c>
      <c r="D24" s="215" t="s">
        <v>473</v>
      </c>
      <c r="E24" s="215" t="s">
        <v>474</v>
      </c>
      <c r="F24" s="206">
        <v>0.05</v>
      </c>
      <c r="G24" s="219">
        <v>0</v>
      </c>
    </row>
    <row r="25" spans="1:7">
      <c r="A25" s="215" t="s">
        <v>428</v>
      </c>
      <c r="B25" s="215" t="s">
        <v>429</v>
      </c>
      <c r="C25" s="215" t="s">
        <v>430</v>
      </c>
      <c r="D25" s="215" t="s">
        <v>475</v>
      </c>
      <c r="E25" s="215" t="s">
        <v>476</v>
      </c>
      <c r="F25" s="206">
        <v>9930015.1600000001</v>
      </c>
      <c r="G25" s="219">
        <v>0</v>
      </c>
    </row>
    <row r="26" spans="1:7">
      <c r="A26" s="215" t="s">
        <v>428</v>
      </c>
      <c r="B26" s="215" t="s">
        <v>429</v>
      </c>
      <c r="C26" s="215" t="s">
        <v>430</v>
      </c>
      <c r="D26" s="215" t="s">
        <v>477</v>
      </c>
      <c r="E26" s="215" t="s">
        <v>478</v>
      </c>
      <c r="F26" s="206">
        <v>-0.28000000000000003</v>
      </c>
      <c r="G26" s="219" t="s">
        <v>415</v>
      </c>
    </row>
    <row r="27" spans="1:7">
      <c r="A27" s="215" t="s">
        <v>428</v>
      </c>
      <c r="B27" s="215" t="s">
        <v>429</v>
      </c>
      <c r="C27" s="215" t="s">
        <v>430</v>
      </c>
      <c r="D27" s="215" t="s">
        <v>479</v>
      </c>
      <c r="E27" s="215" t="s">
        <v>480</v>
      </c>
      <c r="F27" s="206">
        <v>7860</v>
      </c>
      <c r="G27" s="219" t="s">
        <v>399</v>
      </c>
    </row>
    <row r="28" spans="1:7">
      <c r="A28" s="215" t="s">
        <v>428</v>
      </c>
      <c r="B28" s="215" t="s">
        <v>429</v>
      </c>
      <c r="C28" s="215" t="s">
        <v>430</v>
      </c>
      <c r="D28" s="215" t="s">
        <v>481</v>
      </c>
      <c r="E28" s="215" t="s">
        <v>482</v>
      </c>
      <c r="F28" s="206">
        <v>2784534.73</v>
      </c>
      <c r="G28" s="219" t="s">
        <v>406</v>
      </c>
    </row>
    <row r="29" spans="1:7">
      <c r="A29" s="215" t="s">
        <v>428</v>
      </c>
      <c r="B29" s="215" t="s">
        <v>429</v>
      </c>
      <c r="C29" s="215" t="s">
        <v>430</v>
      </c>
      <c r="D29" s="215" t="s">
        <v>483</v>
      </c>
      <c r="E29" s="215" t="s">
        <v>484</v>
      </c>
      <c r="F29" s="206">
        <v>179705</v>
      </c>
      <c r="G29" s="219" t="s">
        <v>419</v>
      </c>
    </row>
    <row r="30" spans="1:7">
      <c r="A30" s="215" t="s">
        <v>428</v>
      </c>
      <c r="B30" s="215" t="s">
        <v>429</v>
      </c>
      <c r="C30" s="215" t="s">
        <v>430</v>
      </c>
      <c r="D30" s="215" t="s">
        <v>485</v>
      </c>
      <c r="E30" s="215" t="s">
        <v>486</v>
      </c>
      <c r="F30" s="206">
        <v>369086.1</v>
      </c>
      <c r="G30" s="219" t="s">
        <v>9</v>
      </c>
    </row>
    <row r="31" spans="1:7">
      <c r="A31" s="215" t="s">
        <v>428</v>
      </c>
      <c r="B31" s="215" t="s">
        <v>487</v>
      </c>
      <c r="C31" s="215" t="s">
        <v>488</v>
      </c>
      <c r="D31" s="215" t="s">
        <v>437</v>
      </c>
      <c r="E31" s="215" t="s">
        <v>438</v>
      </c>
      <c r="F31" s="206">
        <v>-0.02</v>
      </c>
      <c r="G31" s="219">
        <v>0</v>
      </c>
    </row>
    <row r="32" spans="1:7">
      <c r="A32" s="215" t="s">
        <v>428</v>
      </c>
      <c r="B32" s="215" t="s">
        <v>487</v>
      </c>
      <c r="C32" s="215" t="s">
        <v>488</v>
      </c>
      <c r="D32" s="215" t="s">
        <v>439</v>
      </c>
      <c r="E32" s="215" t="s">
        <v>440</v>
      </c>
      <c r="F32" s="206">
        <v>0.37</v>
      </c>
      <c r="G32" s="219" t="s">
        <v>589</v>
      </c>
    </row>
    <row r="33" spans="1:7">
      <c r="A33" s="215" t="s">
        <v>428</v>
      </c>
      <c r="B33" s="215" t="s">
        <v>487</v>
      </c>
      <c r="C33" s="215" t="s">
        <v>488</v>
      </c>
      <c r="D33" s="215" t="s">
        <v>489</v>
      </c>
      <c r="E33" s="215" t="s">
        <v>490</v>
      </c>
      <c r="F33" s="206">
        <v>-0.18</v>
      </c>
      <c r="G33" s="219" t="s">
        <v>589</v>
      </c>
    </row>
    <row r="34" spans="1:7">
      <c r="A34" s="215" t="s">
        <v>428</v>
      </c>
      <c r="B34" s="215" t="s">
        <v>487</v>
      </c>
      <c r="C34" s="215" t="s">
        <v>488</v>
      </c>
      <c r="D34" s="215" t="s">
        <v>491</v>
      </c>
      <c r="E34" s="215" t="s">
        <v>492</v>
      </c>
      <c r="F34" s="206">
        <v>12505554</v>
      </c>
      <c r="G34" s="219" t="s">
        <v>418</v>
      </c>
    </row>
    <row r="35" spans="1:7">
      <c r="A35" s="215" t="s">
        <v>428</v>
      </c>
      <c r="B35" s="215" t="s">
        <v>487</v>
      </c>
      <c r="C35" s="215" t="s">
        <v>488</v>
      </c>
      <c r="D35" s="215" t="s">
        <v>493</v>
      </c>
      <c r="E35" s="215" t="s">
        <v>494</v>
      </c>
      <c r="F35" s="206">
        <v>257780.06</v>
      </c>
      <c r="G35" s="219" t="s">
        <v>417</v>
      </c>
    </row>
    <row r="36" spans="1:7">
      <c r="A36" s="215" t="s">
        <v>428</v>
      </c>
      <c r="B36" s="215" t="s">
        <v>487</v>
      </c>
      <c r="C36" s="215" t="s">
        <v>488</v>
      </c>
      <c r="D36" s="215" t="s">
        <v>459</v>
      </c>
      <c r="E36" s="215" t="s">
        <v>460</v>
      </c>
      <c r="F36" s="206">
        <v>-3786418.1</v>
      </c>
      <c r="G36" s="219">
        <v>0</v>
      </c>
    </row>
    <row r="37" spans="1:7">
      <c r="A37" s="215" t="s">
        <v>428</v>
      </c>
      <c r="B37" s="215" t="s">
        <v>487</v>
      </c>
      <c r="C37" s="215" t="s">
        <v>488</v>
      </c>
      <c r="D37" s="215" t="s">
        <v>495</v>
      </c>
      <c r="E37" s="215" t="s">
        <v>496</v>
      </c>
      <c r="F37" s="206">
        <v>1489189.29</v>
      </c>
      <c r="G37" s="219" t="s">
        <v>400</v>
      </c>
    </row>
    <row r="38" spans="1:7">
      <c r="A38" s="215" t="s">
        <v>428</v>
      </c>
      <c r="B38" s="215" t="s">
        <v>487</v>
      </c>
      <c r="C38" s="215" t="s">
        <v>488</v>
      </c>
      <c r="D38" s="215" t="s">
        <v>497</v>
      </c>
      <c r="E38" s="215" t="s">
        <v>498</v>
      </c>
      <c r="F38" s="206">
        <v>-0.02</v>
      </c>
      <c r="G38" s="219" t="s">
        <v>589</v>
      </c>
    </row>
    <row r="39" spans="1:7">
      <c r="A39" s="215" t="s">
        <v>428</v>
      </c>
      <c r="B39" s="215" t="s">
        <v>487</v>
      </c>
      <c r="C39" s="215" t="s">
        <v>488</v>
      </c>
      <c r="D39" s="215" t="s">
        <v>499</v>
      </c>
      <c r="E39" s="215" t="s">
        <v>500</v>
      </c>
      <c r="F39" s="206">
        <v>127535.73</v>
      </c>
      <c r="G39" s="219" t="s">
        <v>410</v>
      </c>
    </row>
    <row r="40" spans="1:7">
      <c r="A40" s="215" t="s">
        <v>428</v>
      </c>
      <c r="B40" s="215" t="s">
        <v>487</v>
      </c>
      <c r="C40" s="215" t="s">
        <v>488</v>
      </c>
      <c r="D40" s="215" t="s">
        <v>475</v>
      </c>
      <c r="E40" s="215" t="s">
        <v>476</v>
      </c>
      <c r="F40" s="206">
        <v>-3406687.5</v>
      </c>
      <c r="G40" s="219">
        <v>0</v>
      </c>
    </row>
    <row r="41" spans="1:7">
      <c r="A41" s="215" t="s">
        <v>428</v>
      </c>
      <c r="B41" s="215" t="s">
        <v>487</v>
      </c>
      <c r="C41" s="215" t="s">
        <v>488</v>
      </c>
      <c r="D41" s="215" t="s">
        <v>501</v>
      </c>
      <c r="E41" s="215" t="s">
        <v>502</v>
      </c>
      <c r="F41" s="206">
        <v>-0.31</v>
      </c>
      <c r="G41" s="219" t="s">
        <v>413</v>
      </c>
    </row>
    <row r="42" spans="1:7">
      <c r="A42" s="215" t="s">
        <v>428</v>
      </c>
      <c r="B42" s="215" t="s">
        <v>487</v>
      </c>
      <c r="C42" s="215" t="s">
        <v>488</v>
      </c>
      <c r="D42" s="215" t="s">
        <v>503</v>
      </c>
      <c r="E42" s="215" t="s">
        <v>504</v>
      </c>
      <c r="F42" s="206">
        <v>-6604046.1600000001</v>
      </c>
      <c r="G42" s="219" t="s">
        <v>418</v>
      </c>
    </row>
    <row r="43" spans="1:7">
      <c r="A43" s="215" t="s">
        <v>428</v>
      </c>
      <c r="B43" s="215" t="s">
        <v>487</v>
      </c>
      <c r="C43" s="215" t="s">
        <v>488</v>
      </c>
      <c r="D43" s="215" t="s">
        <v>505</v>
      </c>
      <c r="E43" s="215" t="s">
        <v>506</v>
      </c>
      <c r="F43" s="206">
        <v>137873.68</v>
      </c>
      <c r="G43" s="219" t="s">
        <v>418</v>
      </c>
    </row>
    <row r="44" spans="1:7">
      <c r="A44" s="215" t="s">
        <v>428</v>
      </c>
      <c r="B44" s="215" t="s">
        <v>487</v>
      </c>
      <c r="C44" s="215" t="s">
        <v>488</v>
      </c>
      <c r="D44" s="215" t="s">
        <v>507</v>
      </c>
      <c r="E44" s="215" t="s">
        <v>508</v>
      </c>
      <c r="F44" s="206">
        <v>871287.88</v>
      </c>
      <c r="G44" s="219" t="s">
        <v>418</v>
      </c>
    </row>
    <row r="45" spans="1:7">
      <c r="A45" s="215" t="s">
        <v>428</v>
      </c>
      <c r="B45" s="215" t="s">
        <v>487</v>
      </c>
      <c r="C45" s="215" t="s">
        <v>488</v>
      </c>
      <c r="D45" s="215" t="s">
        <v>509</v>
      </c>
      <c r="E45" s="215" t="s">
        <v>510</v>
      </c>
      <c r="F45" s="206">
        <v>44682.15</v>
      </c>
      <c r="G45" s="219" t="s">
        <v>418</v>
      </c>
    </row>
    <row r="46" spans="1:7">
      <c r="A46" s="215" t="s">
        <v>428</v>
      </c>
      <c r="B46" s="215" t="s">
        <v>487</v>
      </c>
      <c r="C46" s="215" t="s">
        <v>488</v>
      </c>
      <c r="D46" s="215" t="s">
        <v>511</v>
      </c>
      <c r="E46" s="215" t="s">
        <v>512</v>
      </c>
      <c r="F46" s="206">
        <v>0.1</v>
      </c>
      <c r="G46" s="219" t="s">
        <v>589</v>
      </c>
    </row>
    <row r="47" spans="1:7">
      <c r="A47" s="215" t="s">
        <v>428</v>
      </c>
      <c r="B47" s="215" t="s">
        <v>513</v>
      </c>
      <c r="C47" s="215" t="s">
        <v>514</v>
      </c>
      <c r="D47" s="215" t="s">
        <v>451</v>
      </c>
      <c r="E47" s="215" t="s">
        <v>452</v>
      </c>
      <c r="F47" s="206">
        <v>123983.13</v>
      </c>
      <c r="G47" s="219">
        <v>0</v>
      </c>
    </row>
    <row r="48" spans="1:7">
      <c r="A48" s="215" t="s">
        <v>428</v>
      </c>
      <c r="B48" s="215" t="s">
        <v>515</v>
      </c>
      <c r="C48" s="215" t="s">
        <v>516</v>
      </c>
      <c r="D48" s="215" t="s">
        <v>517</v>
      </c>
      <c r="E48" s="215" t="s">
        <v>518</v>
      </c>
      <c r="F48" s="206">
        <v>17304.91</v>
      </c>
      <c r="G48" s="219">
        <v>0</v>
      </c>
    </row>
    <row r="49" spans="1:7">
      <c r="A49" s="215" t="s">
        <v>428</v>
      </c>
      <c r="B49" s="215" t="s">
        <v>515</v>
      </c>
      <c r="C49" s="215" t="s">
        <v>516</v>
      </c>
      <c r="D49" s="215" t="s">
        <v>519</v>
      </c>
      <c r="E49" s="215" t="s">
        <v>520</v>
      </c>
      <c r="F49" s="206">
        <v>82918.87</v>
      </c>
      <c r="G49" s="219">
        <v>0</v>
      </c>
    </row>
    <row r="50" spans="1:7">
      <c r="A50" s="215" t="s">
        <v>428</v>
      </c>
      <c r="B50" s="215" t="s">
        <v>515</v>
      </c>
      <c r="C50" s="215" t="s">
        <v>516</v>
      </c>
      <c r="D50" s="215" t="s">
        <v>511</v>
      </c>
      <c r="E50" s="215" t="s">
        <v>512</v>
      </c>
      <c r="F50" s="206">
        <v>0.17</v>
      </c>
      <c r="G50" s="219" t="s">
        <v>589</v>
      </c>
    </row>
    <row r="51" spans="1:7">
      <c r="A51" s="215" t="s">
        <v>428</v>
      </c>
      <c r="B51" s="215" t="s">
        <v>521</v>
      </c>
      <c r="C51" s="215" t="s">
        <v>522</v>
      </c>
      <c r="D51" s="215" t="s">
        <v>517</v>
      </c>
      <c r="E51" s="215" t="s">
        <v>518</v>
      </c>
      <c r="F51" s="206">
        <v>-25950679.02</v>
      </c>
      <c r="G51" s="219">
        <v>0</v>
      </c>
    </row>
    <row r="52" spans="1:7">
      <c r="A52" s="215" t="s">
        <v>428</v>
      </c>
      <c r="B52" s="215" t="s">
        <v>521</v>
      </c>
      <c r="C52" s="215" t="s">
        <v>522</v>
      </c>
      <c r="D52" s="215" t="s">
        <v>523</v>
      </c>
      <c r="E52" s="215" t="s">
        <v>524</v>
      </c>
      <c r="F52" s="206">
        <v>231903.8</v>
      </c>
      <c r="G52" s="219" t="s">
        <v>417</v>
      </c>
    </row>
    <row r="53" spans="1:7">
      <c r="A53" s="215" t="s">
        <v>428</v>
      </c>
      <c r="B53" s="215" t="s">
        <v>521</v>
      </c>
      <c r="C53" s="215" t="s">
        <v>522</v>
      </c>
      <c r="D53" s="215" t="s">
        <v>519</v>
      </c>
      <c r="E53" s="215" t="s">
        <v>520</v>
      </c>
      <c r="F53" s="206">
        <v>-119215173.92</v>
      </c>
      <c r="G53" s="219">
        <v>0</v>
      </c>
    </row>
    <row r="54" spans="1:7">
      <c r="A54" s="215" t="s">
        <v>428</v>
      </c>
      <c r="B54" s="215" t="s">
        <v>521</v>
      </c>
      <c r="C54" s="215" t="s">
        <v>522</v>
      </c>
      <c r="D54" s="215" t="s">
        <v>525</v>
      </c>
      <c r="E54" s="215" t="s">
        <v>526</v>
      </c>
      <c r="F54" s="206">
        <v>-26621.75</v>
      </c>
      <c r="G54" s="219">
        <v>0</v>
      </c>
    </row>
    <row r="55" spans="1:7">
      <c r="A55" s="215" t="s">
        <v>428</v>
      </c>
      <c r="B55" s="215" t="s">
        <v>521</v>
      </c>
      <c r="C55" s="215" t="s">
        <v>522</v>
      </c>
      <c r="D55" s="215" t="s">
        <v>527</v>
      </c>
      <c r="E55" s="215" t="s">
        <v>401</v>
      </c>
      <c r="F55" s="206">
        <v>1084735.6599999999</v>
      </c>
      <c r="G55" s="219" t="s">
        <v>401</v>
      </c>
    </row>
    <row r="56" spans="1:7">
      <c r="A56" s="215" t="s">
        <v>428</v>
      </c>
      <c r="B56" s="215" t="s">
        <v>528</v>
      </c>
      <c r="C56" s="215" t="s">
        <v>529</v>
      </c>
      <c r="D56" s="215" t="s">
        <v>493</v>
      </c>
      <c r="E56" s="215" t="s">
        <v>494</v>
      </c>
      <c r="F56" s="206">
        <v>762268.81</v>
      </c>
      <c r="G56" s="219" t="s">
        <v>417</v>
      </c>
    </row>
    <row r="57" spans="1:7">
      <c r="A57" s="215" t="s">
        <v>428</v>
      </c>
      <c r="B57" s="215" t="s">
        <v>528</v>
      </c>
      <c r="C57" s="215" t="s">
        <v>529</v>
      </c>
      <c r="D57" s="215" t="s">
        <v>523</v>
      </c>
      <c r="E57" s="215" t="s">
        <v>524</v>
      </c>
      <c r="F57" s="206">
        <v>-1720.8</v>
      </c>
      <c r="G57" s="219" t="s">
        <v>417</v>
      </c>
    </row>
    <row r="58" spans="1:7">
      <c r="A58" s="215" t="s">
        <v>428</v>
      </c>
      <c r="B58" s="215" t="s">
        <v>528</v>
      </c>
      <c r="C58" s="215" t="s">
        <v>529</v>
      </c>
      <c r="D58" s="215" t="s">
        <v>530</v>
      </c>
      <c r="E58" s="215" t="s">
        <v>531</v>
      </c>
      <c r="F58" s="206">
        <v>-7851.01</v>
      </c>
      <c r="G58" s="219" t="s">
        <v>414</v>
      </c>
    </row>
    <row r="59" spans="1:7">
      <c r="A59" s="215" t="s">
        <v>428</v>
      </c>
      <c r="B59" s="215" t="s">
        <v>528</v>
      </c>
      <c r="C59" s="215" t="s">
        <v>529</v>
      </c>
      <c r="D59" s="215" t="s">
        <v>532</v>
      </c>
      <c r="E59" s="215" t="s">
        <v>533</v>
      </c>
      <c r="F59" s="206">
        <v>3478023.69</v>
      </c>
      <c r="G59" s="219" t="s">
        <v>408</v>
      </c>
    </row>
    <row r="60" spans="1:7">
      <c r="A60" s="215" t="s">
        <v>428</v>
      </c>
      <c r="B60" s="215" t="s">
        <v>528</v>
      </c>
      <c r="C60" s="215" t="s">
        <v>529</v>
      </c>
      <c r="D60" s="215" t="s">
        <v>534</v>
      </c>
      <c r="E60" s="215" t="s">
        <v>535</v>
      </c>
      <c r="F60" s="206">
        <v>-37248.269999999997</v>
      </c>
      <c r="G60" s="219" t="s">
        <v>404</v>
      </c>
    </row>
    <row r="61" spans="1:7">
      <c r="A61" s="215" t="s">
        <v>428</v>
      </c>
      <c r="B61" s="215" t="s">
        <v>536</v>
      </c>
      <c r="C61" s="215" t="s">
        <v>537</v>
      </c>
      <c r="D61" s="215" t="s">
        <v>447</v>
      </c>
      <c r="E61" s="215" t="s">
        <v>448</v>
      </c>
      <c r="F61" s="206">
        <v>-30342.080000000002</v>
      </c>
      <c r="G61" s="219" t="s">
        <v>405</v>
      </c>
    </row>
    <row r="62" spans="1:7">
      <c r="A62" s="215" t="s">
        <v>428</v>
      </c>
      <c r="B62" s="215" t="s">
        <v>536</v>
      </c>
      <c r="C62" s="215" t="s">
        <v>537</v>
      </c>
      <c r="D62" s="215" t="s">
        <v>523</v>
      </c>
      <c r="E62" s="215" t="s">
        <v>524</v>
      </c>
      <c r="F62" s="206">
        <v>93.98</v>
      </c>
      <c r="G62" s="219" t="s">
        <v>417</v>
      </c>
    </row>
    <row r="63" spans="1:7">
      <c r="A63" s="215" t="s">
        <v>428</v>
      </c>
      <c r="B63" s="215" t="s">
        <v>536</v>
      </c>
      <c r="C63" s="215" t="s">
        <v>537</v>
      </c>
      <c r="D63" s="215" t="s">
        <v>538</v>
      </c>
      <c r="E63" s="215" t="s">
        <v>539</v>
      </c>
      <c r="F63" s="206">
        <v>-127834.45</v>
      </c>
      <c r="G63" s="219" t="s">
        <v>405</v>
      </c>
    </row>
    <row r="64" spans="1:7">
      <c r="A64" s="215" t="s">
        <v>428</v>
      </c>
      <c r="B64" s="215" t="s">
        <v>536</v>
      </c>
      <c r="C64" s="215" t="s">
        <v>537</v>
      </c>
      <c r="D64" s="215" t="s">
        <v>527</v>
      </c>
      <c r="E64" s="215" t="s">
        <v>401</v>
      </c>
      <c r="F64" s="206">
        <v>7.0000000000000007E-2</v>
      </c>
      <c r="G64" s="219" t="s">
        <v>401</v>
      </c>
    </row>
    <row r="65" spans="1:7">
      <c r="A65" s="215" t="s">
        <v>428</v>
      </c>
      <c r="B65" s="215" t="s">
        <v>540</v>
      </c>
      <c r="C65" s="215" t="s">
        <v>541</v>
      </c>
      <c r="D65" s="215" t="s">
        <v>447</v>
      </c>
      <c r="E65" s="215" t="s">
        <v>448</v>
      </c>
      <c r="F65" s="206">
        <v>-431907.15</v>
      </c>
      <c r="G65" s="219" t="s">
        <v>405</v>
      </c>
    </row>
    <row r="66" spans="1:7">
      <c r="A66" s="215" t="s">
        <v>428</v>
      </c>
      <c r="B66" s="215" t="s">
        <v>540</v>
      </c>
      <c r="C66" s="215" t="s">
        <v>541</v>
      </c>
      <c r="D66" s="215" t="s">
        <v>542</v>
      </c>
      <c r="E66" s="215" t="s">
        <v>543</v>
      </c>
      <c r="F66" s="206">
        <v>-1970674.74</v>
      </c>
      <c r="G66" s="219">
        <v>0</v>
      </c>
    </row>
    <row r="67" spans="1:7">
      <c r="A67" s="215" t="s">
        <v>428</v>
      </c>
      <c r="B67" s="215" t="s">
        <v>544</v>
      </c>
      <c r="C67" s="215" t="s">
        <v>545</v>
      </c>
      <c r="D67" s="215" t="s">
        <v>447</v>
      </c>
      <c r="E67" s="215" t="s">
        <v>448</v>
      </c>
      <c r="F67" s="206">
        <v>-250939.81</v>
      </c>
      <c r="G67" s="219" t="s">
        <v>405</v>
      </c>
    </row>
    <row r="68" spans="1:7">
      <c r="A68" s="215" t="s">
        <v>428</v>
      </c>
      <c r="B68" s="215" t="s">
        <v>544</v>
      </c>
      <c r="C68" s="215" t="s">
        <v>545</v>
      </c>
      <c r="D68" s="215" t="s">
        <v>546</v>
      </c>
      <c r="E68" s="215" t="s">
        <v>547</v>
      </c>
      <c r="F68" s="206">
        <v>0.01</v>
      </c>
      <c r="G68" s="219" t="s">
        <v>589</v>
      </c>
    </row>
    <row r="69" spans="1:7">
      <c r="A69" s="215" t="s">
        <v>428</v>
      </c>
      <c r="B69" s="215" t="s">
        <v>544</v>
      </c>
      <c r="C69" s="215" t="s">
        <v>545</v>
      </c>
      <c r="D69" s="215" t="s">
        <v>548</v>
      </c>
      <c r="E69" s="215" t="s">
        <v>549</v>
      </c>
      <c r="F69" s="206">
        <v>-895656.64</v>
      </c>
      <c r="G69" s="219">
        <v>0</v>
      </c>
    </row>
    <row r="70" spans="1:7">
      <c r="A70" s="215" t="s">
        <v>428</v>
      </c>
      <c r="B70" s="215" t="s">
        <v>544</v>
      </c>
      <c r="C70" s="215" t="s">
        <v>545</v>
      </c>
      <c r="D70" s="215" t="s">
        <v>550</v>
      </c>
      <c r="E70" s="215" t="s">
        <v>551</v>
      </c>
      <c r="F70" s="206">
        <v>-335666.81</v>
      </c>
      <c r="G70" s="219">
        <v>0</v>
      </c>
    </row>
    <row r="71" spans="1:7">
      <c r="A71" s="215" t="s">
        <v>428</v>
      </c>
      <c r="B71" s="215" t="s">
        <v>544</v>
      </c>
      <c r="C71" s="215" t="s">
        <v>545</v>
      </c>
      <c r="D71" s="215" t="s">
        <v>552</v>
      </c>
      <c r="E71" s="215" t="s">
        <v>553</v>
      </c>
      <c r="F71" s="206">
        <v>-0.44</v>
      </c>
      <c r="G71" s="219" t="s">
        <v>412</v>
      </c>
    </row>
    <row r="72" spans="1:7">
      <c r="A72" s="215" t="s">
        <v>428</v>
      </c>
      <c r="B72" s="215" t="s">
        <v>544</v>
      </c>
      <c r="C72" s="215" t="s">
        <v>545</v>
      </c>
      <c r="D72" s="215" t="s">
        <v>554</v>
      </c>
      <c r="E72" s="215" t="s">
        <v>555</v>
      </c>
      <c r="F72" s="206">
        <v>-0.04</v>
      </c>
      <c r="G72" s="219" t="s">
        <v>589</v>
      </c>
    </row>
    <row r="73" spans="1:7">
      <c r="A73" s="215" t="s">
        <v>428</v>
      </c>
      <c r="B73" s="215" t="s">
        <v>556</v>
      </c>
      <c r="C73" s="215" t="s">
        <v>557</v>
      </c>
      <c r="D73" s="215" t="s">
        <v>558</v>
      </c>
      <c r="E73" s="215" t="s">
        <v>559</v>
      </c>
      <c r="F73" s="206">
        <v>-1014963.18</v>
      </c>
      <c r="G73" s="219" t="s">
        <v>403</v>
      </c>
    </row>
    <row r="74" spans="1:7">
      <c r="A74" s="215" t="s">
        <v>428</v>
      </c>
      <c r="B74" s="215" t="s">
        <v>556</v>
      </c>
      <c r="C74" s="215" t="s">
        <v>557</v>
      </c>
      <c r="D74" s="215" t="s">
        <v>493</v>
      </c>
      <c r="E74" s="215" t="s">
        <v>494</v>
      </c>
      <c r="F74" s="206">
        <v>-10282122.68</v>
      </c>
      <c r="G74" s="219" t="s">
        <v>417</v>
      </c>
    </row>
    <row r="75" spans="1:7">
      <c r="A75" s="215" t="s">
        <v>428</v>
      </c>
      <c r="B75" s="215" t="s">
        <v>556</v>
      </c>
      <c r="C75" s="215" t="s">
        <v>557</v>
      </c>
      <c r="D75" s="215" t="s">
        <v>548</v>
      </c>
      <c r="E75" s="215" t="s">
        <v>549</v>
      </c>
      <c r="F75" s="206">
        <v>795147.81</v>
      </c>
      <c r="G75" s="219">
        <v>0</v>
      </c>
    </row>
    <row r="76" spans="1:7">
      <c r="A76" s="215" t="s">
        <v>428</v>
      </c>
      <c r="B76" s="215" t="s">
        <v>556</v>
      </c>
      <c r="C76" s="215" t="s">
        <v>557</v>
      </c>
      <c r="D76" s="215" t="s">
        <v>465</v>
      </c>
      <c r="E76" s="215" t="s">
        <v>466</v>
      </c>
      <c r="F76" s="206">
        <v>127279.58</v>
      </c>
      <c r="G76" s="219" t="s">
        <v>402</v>
      </c>
    </row>
    <row r="77" spans="1:7">
      <c r="A77" s="215" t="s">
        <v>428</v>
      </c>
      <c r="B77" s="215" t="s">
        <v>556</v>
      </c>
      <c r="C77" s="215" t="s">
        <v>557</v>
      </c>
      <c r="D77" s="215" t="s">
        <v>560</v>
      </c>
      <c r="E77" s="215" t="s">
        <v>561</v>
      </c>
      <c r="F77" s="206">
        <v>-4051555.32</v>
      </c>
      <c r="G77" s="219" t="s">
        <v>408</v>
      </c>
    </row>
    <row r="78" spans="1:7">
      <c r="A78" s="215" t="s">
        <v>428</v>
      </c>
      <c r="B78" s="215" t="s">
        <v>556</v>
      </c>
      <c r="C78" s="215" t="s">
        <v>557</v>
      </c>
      <c r="D78" s="215" t="s">
        <v>499</v>
      </c>
      <c r="E78" s="215" t="s">
        <v>500</v>
      </c>
      <c r="F78" s="206">
        <v>-96199.16</v>
      </c>
      <c r="G78" s="219" t="s">
        <v>410</v>
      </c>
    </row>
    <row r="79" spans="1:7">
      <c r="A79" s="215" t="s">
        <v>428</v>
      </c>
      <c r="B79" s="215" t="s">
        <v>556</v>
      </c>
      <c r="C79" s="215" t="s">
        <v>557</v>
      </c>
      <c r="D79" s="215" t="s">
        <v>562</v>
      </c>
      <c r="E79" s="215" t="s">
        <v>563</v>
      </c>
      <c r="F79" s="206">
        <v>0.02</v>
      </c>
      <c r="G79" s="219" t="s">
        <v>420</v>
      </c>
    </row>
    <row r="80" spans="1:7">
      <c r="A80" s="215" t="s">
        <v>428</v>
      </c>
      <c r="B80" s="215" t="s">
        <v>556</v>
      </c>
      <c r="C80" s="215" t="s">
        <v>557</v>
      </c>
      <c r="D80" s="215" t="s">
        <v>564</v>
      </c>
      <c r="E80" s="215" t="s">
        <v>565</v>
      </c>
      <c r="F80" s="206">
        <v>0.14000000000000001</v>
      </c>
      <c r="G80" s="219" t="s">
        <v>589</v>
      </c>
    </row>
    <row r="81" spans="1:7">
      <c r="A81" s="215" t="s">
        <v>428</v>
      </c>
      <c r="B81" s="215" t="s">
        <v>556</v>
      </c>
      <c r="C81" s="215" t="s">
        <v>557</v>
      </c>
      <c r="D81" s="215" t="s">
        <v>566</v>
      </c>
      <c r="E81" s="215" t="s">
        <v>567</v>
      </c>
      <c r="F81" s="206">
        <v>-495699.47</v>
      </c>
      <c r="G81" s="219" t="s">
        <v>416</v>
      </c>
    </row>
    <row r="82" spans="1:7">
      <c r="A82" s="215" t="s">
        <v>428</v>
      </c>
      <c r="B82" s="215" t="s">
        <v>556</v>
      </c>
      <c r="C82" s="215" t="s">
        <v>557</v>
      </c>
      <c r="D82" s="215" t="s">
        <v>568</v>
      </c>
      <c r="E82" s="215" t="s">
        <v>569</v>
      </c>
      <c r="F82" s="206">
        <v>-0.15</v>
      </c>
      <c r="G82" s="219" t="s">
        <v>414</v>
      </c>
    </row>
    <row r="83" spans="1:7">
      <c r="A83" s="215" t="s">
        <v>428</v>
      </c>
      <c r="B83" s="215" t="s">
        <v>556</v>
      </c>
      <c r="C83" s="215" t="s">
        <v>557</v>
      </c>
      <c r="D83" s="215" t="s">
        <v>570</v>
      </c>
      <c r="E83" s="215" t="s">
        <v>571</v>
      </c>
      <c r="F83" s="206">
        <v>-0.41</v>
      </c>
      <c r="G83" s="219" t="s">
        <v>589</v>
      </c>
    </row>
    <row r="84" spans="1:7">
      <c r="A84" s="215" t="s">
        <v>428</v>
      </c>
      <c r="B84" s="215" t="s">
        <v>556</v>
      </c>
      <c r="C84" s="215" t="s">
        <v>557</v>
      </c>
      <c r="D84" s="215" t="s">
        <v>572</v>
      </c>
      <c r="E84" s="215" t="s">
        <v>573</v>
      </c>
      <c r="F84" s="206">
        <v>-41311782.659999996</v>
      </c>
      <c r="G84" s="219" t="s">
        <v>407</v>
      </c>
    </row>
    <row r="85" spans="1:7">
      <c r="A85" s="215" t="s">
        <v>428</v>
      </c>
      <c r="B85" s="215" t="s">
        <v>556</v>
      </c>
      <c r="C85" s="215" t="s">
        <v>557</v>
      </c>
      <c r="D85" s="215" t="s">
        <v>574</v>
      </c>
      <c r="E85" s="215" t="s">
        <v>575</v>
      </c>
      <c r="F85" s="206">
        <v>-71601.649999999994</v>
      </c>
      <c r="G85" s="219" t="s">
        <v>400</v>
      </c>
    </row>
    <row r="86" spans="1:7">
      <c r="A86" s="215" t="s">
        <v>428</v>
      </c>
      <c r="B86" s="215" t="s">
        <v>556</v>
      </c>
      <c r="C86" s="215" t="s">
        <v>557</v>
      </c>
      <c r="D86" s="215" t="s">
        <v>576</v>
      </c>
      <c r="E86" s="215" t="s">
        <v>577</v>
      </c>
      <c r="F86" s="206">
        <v>-1277054.7</v>
      </c>
      <c r="G86" s="219" t="s">
        <v>418</v>
      </c>
    </row>
    <row r="87" spans="1:7">
      <c r="A87" s="215" t="s">
        <v>428</v>
      </c>
      <c r="B87" s="215" t="s">
        <v>556</v>
      </c>
      <c r="C87" s="215" t="s">
        <v>557</v>
      </c>
      <c r="D87" s="215" t="s">
        <v>507</v>
      </c>
      <c r="E87" s="215" t="s">
        <v>508</v>
      </c>
      <c r="F87" s="206">
        <v>-28953.42</v>
      </c>
      <c r="G87" s="219" t="s">
        <v>418</v>
      </c>
    </row>
    <row r="88" spans="1:7">
      <c r="A88" s="215" t="s">
        <v>428</v>
      </c>
      <c r="B88" s="215" t="s">
        <v>556</v>
      </c>
      <c r="C88" s="215" t="s">
        <v>557</v>
      </c>
      <c r="D88" s="215" t="s">
        <v>578</v>
      </c>
      <c r="E88" s="215" t="s">
        <v>579</v>
      </c>
      <c r="F88" s="206">
        <v>-9383.7800000000007</v>
      </c>
      <c r="G88" s="219" t="s">
        <v>418</v>
      </c>
    </row>
    <row r="89" spans="1:7">
      <c r="A89" s="215" t="s">
        <v>428</v>
      </c>
      <c r="B89" s="215" t="s">
        <v>556</v>
      </c>
      <c r="C89" s="215" t="s">
        <v>557</v>
      </c>
      <c r="D89" s="215" t="s">
        <v>534</v>
      </c>
      <c r="E89" s="215" t="s">
        <v>535</v>
      </c>
      <c r="F89" s="206">
        <v>37248.269999999997</v>
      </c>
      <c r="G89" s="219" t="s">
        <v>404</v>
      </c>
    </row>
    <row r="90" spans="1:7">
      <c r="A90" s="215" t="s">
        <v>428</v>
      </c>
      <c r="B90" s="215" t="s">
        <v>580</v>
      </c>
      <c r="C90" s="215" t="s">
        <v>581</v>
      </c>
      <c r="D90" s="215" t="s">
        <v>447</v>
      </c>
      <c r="E90" s="215" t="s">
        <v>448</v>
      </c>
      <c r="F90" s="206">
        <v>-9810.0400000000009</v>
      </c>
      <c r="G90" s="219" t="s">
        <v>405</v>
      </c>
    </row>
    <row r="91" spans="1:7">
      <c r="A91" s="215" t="s">
        <v>428</v>
      </c>
      <c r="B91" s="215" t="s">
        <v>580</v>
      </c>
      <c r="C91" s="215" t="s">
        <v>581</v>
      </c>
      <c r="D91" s="215" t="s">
        <v>538</v>
      </c>
      <c r="E91" s="215" t="s">
        <v>539</v>
      </c>
      <c r="F91" s="206">
        <v>-41428.910000000003</v>
      </c>
      <c r="G91" s="219" t="s">
        <v>405</v>
      </c>
    </row>
    <row r="92" spans="1:7">
      <c r="A92" s="215" t="s">
        <v>428</v>
      </c>
      <c r="B92" s="215" t="s">
        <v>582</v>
      </c>
      <c r="C92" s="215" t="s">
        <v>583</v>
      </c>
      <c r="D92" s="215" t="s">
        <v>584</v>
      </c>
      <c r="E92" s="215" t="s">
        <v>585</v>
      </c>
      <c r="F92" s="206">
        <v>-17305.53</v>
      </c>
      <c r="G92" s="219">
        <v>0</v>
      </c>
    </row>
    <row r="93" spans="1:7">
      <c r="A93" s="215" t="s">
        <v>428</v>
      </c>
      <c r="B93" s="215" t="s">
        <v>582</v>
      </c>
      <c r="C93" s="215" t="s">
        <v>583</v>
      </c>
      <c r="D93" s="215" t="s">
        <v>586</v>
      </c>
      <c r="E93" s="215" t="s">
        <v>587</v>
      </c>
      <c r="F93" s="206">
        <v>-82919.48</v>
      </c>
      <c r="G93" s="219">
        <v>0</v>
      </c>
    </row>
    <row r="96" spans="1:7">
      <c r="C96" s="217" t="s">
        <v>590</v>
      </c>
      <c r="D96" t="s">
        <v>592</v>
      </c>
    </row>
    <row r="97" spans="3:4">
      <c r="C97" s="218" t="s">
        <v>399</v>
      </c>
      <c r="D97" s="214">
        <v>7860</v>
      </c>
    </row>
    <row r="98" spans="3:4">
      <c r="C98" s="218" t="s">
        <v>400</v>
      </c>
      <c r="D98" s="214">
        <v>1417587.6400000001</v>
      </c>
    </row>
    <row r="99" spans="3:4">
      <c r="C99" s="218" t="s">
        <v>7</v>
      </c>
      <c r="D99" s="214">
        <v>1797599.13</v>
      </c>
    </row>
    <row r="100" spans="3:4">
      <c r="C100" s="218" t="s">
        <v>401</v>
      </c>
      <c r="D100" s="214">
        <v>1084735.73</v>
      </c>
    </row>
    <row r="101" spans="3:4">
      <c r="C101" s="218" t="s">
        <v>402</v>
      </c>
      <c r="D101" s="214">
        <v>4859049.18</v>
      </c>
    </row>
    <row r="102" spans="3:4">
      <c r="C102" s="218" t="s">
        <v>403</v>
      </c>
      <c r="D102" s="214">
        <v>-1014963.18</v>
      </c>
    </row>
    <row r="103" spans="3:4">
      <c r="C103" s="218" t="s">
        <v>404</v>
      </c>
      <c r="D103" s="214">
        <v>0</v>
      </c>
    </row>
    <row r="104" spans="3:4">
      <c r="C104" s="218" t="s">
        <v>405</v>
      </c>
      <c r="D104" s="214">
        <v>1618462.0699999996</v>
      </c>
    </row>
    <row r="105" spans="3:4">
      <c r="C105" s="218" t="s">
        <v>406</v>
      </c>
      <c r="D105" s="214">
        <v>2784534.73</v>
      </c>
    </row>
    <row r="106" spans="3:4">
      <c r="C106" s="218" t="s">
        <v>407</v>
      </c>
      <c r="D106" s="214">
        <v>-41311782.659999996</v>
      </c>
    </row>
    <row r="107" spans="3:4">
      <c r="C107" s="218" t="s">
        <v>408</v>
      </c>
      <c r="D107" s="214">
        <v>-573531.62999999989</v>
      </c>
    </row>
    <row r="108" spans="3:4">
      <c r="C108" s="218" t="s">
        <v>409</v>
      </c>
      <c r="D108" s="214">
        <v>2024946.79</v>
      </c>
    </row>
    <row r="109" spans="3:4">
      <c r="C109" s="218" t="s">
        <v>410</v>
      </c>
      <c r="D109" s="214">
        <v>31336.569999999992</v>
      </c>
    </row>
    <row r="110" spans="3:4">
      <c r="C110" s="218" t="s">
        <v>411</v>
      </c>
      <c r="D110" s="214">
        <v>37302634.25</v>
      </c>
    </row>
    <row r="111" spans="3:4">
      <c r="C111" s="218" t="s">
        <v>9</v>
      </c>
      <c r="D111" s="214">
        <v>369086.1</v>
      </c>
    </row>
    <row r="112" spans="3:4">
      <c r="C112" s="218" t="s">
        <v>412</v>
      </c>
      <c r="D112" s="214">
        <v>-0.44</v>
      </c>
    </row>
    <row r="113" spans="3:4">
      <c r="C113" s="218" t="s">
        <v>413</v>
      </c>
      <c r="D113" s="214">
        <v>-0.31</v>
      </c>
    </row>
    <row r="114" spans="3:4">
      <c r="C114" s="218" t="s">
        <v>414</v>
      </c>
      <c r="D114" s="214">
        <v>-7851.16</v>
      </c>
    </row>
    <row r="115" spans="3:4">
      <c r="C115" s="218" t="s">
        <v>415</v>
      </c>
      <c r="D115" s="214">
        <v>-0.28000000000000003</v>
      </c>
    </row>
    <row r="116" spans="3:4">
      <c r="C116" s="218" t="s">
        <v>10</v>
      </c>
      <c r="D116" s="214">
        <v>334090.56</v>
      </c>
    </row>
    <row r="117" spans="3:4">
      <c r="C117" s="218" t="s">
        <v>416</v>
      </c>
      <c r="D117" s="214">
        <v>-495699.47</v>
      </c>
    </row>
    <row r="118" spans="3:4">
      <c r="C118" s="218" t="s">
        <v>417</v>
      </c>
      <c r="D118" s="214">
        <v>-9031796.8299999982</v>
      </c>
    </row>
    <row r="119" spans="3:4">
      <c r="C119" s="218" t="s">
        <v>418</v>
      </c>
      <c r="D119" s="214">
        <v>5639959.6499999994</v>
      </c>
    </row>
    <row r="120" spans="3:4">
      <c r="C120" s="218" t="s">
        <v>419</v>
      </c>
      <c r="D120" s="214">
        <v>179705</v>
      </c>
    </row>
    <row r="121" spans="3:4">
      <c r="C121" s="218" t="s">
        <v>420</v>
      </c>
      <c r="D121" s="214">
        <v>0.02</v>
      </c>
    </row>
    <row r="122" spans="3:4">
      <c r="C122" s="218" t="s">
        <v>591</v>
      </c>
      <c r="D122" s="214">
        <v>7015961.4600000056</v>
      </c>
    </row>
    <row r="124" spans="3:4">
      <c r="C124" t="s">
        <v>590</v>
      </c>
      <c r="D124" t="s">
        <v>592</v>
      </c>
    </row>
    <row r="125" spans="3:4">
      <c r="C125" t="s">
        <v>399</v>
      </c>
      <c r="D125" s="207">
        <v>7860</v>
      </c>
    </row>
    <row r="126" spans="3:4">
      <c r="C126" t="s">
        <v>400</v>
      </c>
      <c r="D126" s="207">
        <v>1417587.6400000001</v>
      </c>
    </row>
    <row r="127" spans="3:4">
      <c r="C127" t="s">
        <v>7</v>
      </c>
      <c r="D127" s="207">
        <v>1797599.13</v>
      </c>
    </row>
    <row r="128" spans="3:4">
      <c r="C128" t="s">
        <v>401</v>
      </c>
      <c r="D128" s="207">
        <v>1084735.73</v>
      </c>
    </row>
    <row r="129" spans="3:4">
      <c r="C129" t="s">
        <v>402</v>
      </c>
      <c r="D129" s="207">
        <v>4859049.18</v>
      </c>
    </row>
    <row r="130" spans="3:4">
      <c r="C130" t="s">
        <v>403</v>
      </c>
      <c r="D130" s="207">
        <v>-1014963.18</v>
      </c>
    </row>
    <row r="131" spans="3:4">
      <c r="C131" t="s">
        <v>404</v>
      </c>
      <c r="D131" s="207">
        <v>0</v>
      </c>
    </row>
    <row r="132" spans="3:4">
      <c r="C132" t="s">
        <v>405</v>
      </c>
      <c r="D132" s="207">
        <v>1618462.0699999996</v>
      </c>
    </row>
    <row r="133" spans="3:4">
      <c r="C133" t="s">
        <v>406</v>
      </c>
      <c r="D133" s="207">
        <v>2784534.73</v>
      </c>
    </row>
    <row r="134" spans="3:4">
      <c r="C134" t="s">
        <v>407</v>
      </c>
      <c r="D134" s="207">
        <v>-41311782.659999996</v>
      </c>
    </row>
    <row r="135" spans="3:4">
      <c r="C135" t="s">
        <v>408</v>
      </c>
      <c r="D135" s="207">
        <v>-573531.62999999989</v>
      </c>
    </row>
    <row r="136" spans="3:4">
      <c r="C136" t="s">
        <v>409</v>
      </c>
      <c r="D136" s="207">
        <v>2024946.79</v>
      </c>
    </row>
    <row r="137" spans="3:4">
      <c r="C137" t="s">
        <v>410</v>
      </c>
      <c r="D137" s="207">
        <v>31336.569999999992</v>
      </c>
    </row>
    <row r="138" spans="3:4">
      <c r="C138" t="s">
        <v>411</v>
      </c>
      <c r="D138" s="207">
        <v>37302634.25</v>
      </c>
    </row>
    <row r="139" spans="3:4">
      <c r="C139" t="s">
        <v>9</v>
      </c>
      <c r="D139" s="207">
        <v>369086.1</v>
      </c>
    </row>
    <row r="140" spans="3:4">
      <c r="C140" t="s">
        <v>412</v>
      </c>
      <c r="D140" s="207">
        <v>-0.44</v>
      </c>
    </row>
    <row r="141" spans="3:4">
      <c r="C141" t="s">
        <v>413</v>
      </c>
      <c r="D141" s="207">
        <v>-0.31</v>
      </c>
    </row>
    <row r="142" spans="3:4">
      <c r="C142" t="s">
        <v>414</v>
      </c>
      <c r="D142" s="207">
        <v>-7851.16</v>
      </c>
    </row>
    <row r="143" spans="3:4">
      <c r="C143" t="s">
        <v>415</v>
      </c>
      <c r="D143" s="207">
        <v>-0.28000000000000003</v>
      </c>
    </row>
    <row r="144" spans="3:4">
      <c r="C144" t="s">
        <v>10</v>
      </c>
      <c r="D144" s="207">
        <v>334090.56</v>
      </c>
    </row>
    <row r="145" spans="3:4">
      <c r="C145" t="s">
        <v>416</v>
      </c>
      <c r="D145" s="207">
        <v>-495699.47</v>
      </c>
    </row>
    <row r="146" spans="3:4">
      <c r="C146" t="s">
        <v>417</v>
      </c>
      <c r="D146" s="207">
        <v>-9031796.8299999982</v>
      </c>
    </row>
    <row r="147" spans="3:4">
      <c r="C147" t="s">
        <v>418</v>
      </c>
      <c r="D147" s="207">
        <v>5639959.6499999994</v>
      </c>
    </row>
    <row r="148" spans="3:4">
      <c r="C148" t="s">
        <v>419</v>
      </c>
      <c r="D148" s="207">
        <v>179705</v>
      </c>
    </row>
    <row r="149" spans="3:4">
      <c r="C149" t="s">
        <v>420</v>
      </c>
      <c r="D149" s="207">
        <v>0.02</v>
      </c>
    </row>
    <row r="150" spans="3:4">
      <c r="C150" t="s">
        <v>591</v>
      </c>
      <c r="D150" s="207">
        <v>7015961.4600000056</v>
      </c>
    </row>
  </sheetData>
  <autoFilter ref="A2:F93" xr:uid="{26DCABD0-15B7-4395-B142-99B6C279CFA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302DA-83B6-4EC8-9CE7-D73F6705C42E}">
  <dimension ref="A4:Q31"/>
  <sheetViews>
    <sheetView zoomScale="80" zoomScaleNormal="80" workbookViewId="0">
      <selection activeCell="B23" sqref="B23:Q23"/>
    </sheetView>
  </sheetViews>
  <sheetFormatPr defaultRowHeight="13.2"/>
  <cols>
    <col min="1" max="1" width="56.36328125" style="175" customWidth="1"/>
    <col min="2" max="2" width="6.7265625" style="175" customWidth="1"/>
    <col min="3" max="3" width="10" style="175" bestFit="1" customWidth="1"/>
    <col min="4" max="4" width="8.7265625" style="175"/>
    <col min="5" max="5" width="11.36328125" style="175" bestFit="1" customWidth="1"/>
    <col min="6" max="6" width="1.81640625" style="175" customWidth="1"/>
    <col min="7" max="7" width="11.36328125" style="175" bestFit="1" customWidth="1"/>
    <col min="8" max="8" width="8.7265625" style="175"/>
    <col min="9" max="10" width="9.1796875" style="175" bestFit="1" customWidth="1"/>
    <col min="11" max="16384" width="8.7265625" style="175"/>
  </cols>
  <sheetData>
    <row r="4" spans="1:17">
      <c r="A4" s="174" t="s">
        <v>18</v>
      </c>
      <c r="B4" s="2"/>
      <c r="C4" s="2"/>
      <c r="D4" s="2"/>
      <c r="E4" s="2"/>
      <c r="F4" s="2"/>
      <c r="G4" s="2"/>
      <c r="H4" s="2"/>
      <c r="I4" s="2"/>
      <c r="J4" s="2"/>
      <c r="K4" s="2"/>
      <c r="L4" s="2"/>
      <c r="M4" s="2"/>
      <c r="N4" s="2"/>
      <c r="O4" s="2"/>
      <c r="P4" s="2"/>
      <c r="Q4" s="2"/>
    </row>
    <row r="5" spans="1:17">
      <c r="A5" s="2" t="s">
        <v>328</v>
      </c>
      <c r="B5" s="2"/>
      <c r="C5" s="2"/>
      <c r="D5" s="2"/>
      <c r="E5" s="2"/>
      <c r="F5" s="2"/>
      <c r="G5" s="2"/>
      <c r="H5" s="2"/>
      <c r="I5" s="2"/>
      <c r="J5" s="2"/>
      <c r="K5" s="2"/>
      <c r="L5" s="2"/>
      <c r="M5" s="2"/>
      <c r="N5" s="2"/>
      <c r="O5" s="2"/>
      <c r="P5" s="2"/>
      <c r="Q5" s="2"/>
    </row>
    <row r="7" spans="1:17">
      <c r="B7" s="176" t="s">
        <v>34</v>
      </c>
      <c r="C7" s="223" t="s">
        <v>329</v>
      </c>
      <c r="D7" s="223"/>
      <c r="E7" s="177">
        <v>45291</v>
      </c>
      <c r="F7" s="176"/>
      <c r="G7" s="177">
        <v>45657</v>
      </c>
    </row>
    <row r="8" spans="1:17">
      <c r="E8" s="178"/>
      <c r="F8" s="178"/>
      <c r="G8" s="178"/>
      <c r="H8" s="178"/>
    </row>
    <row r="9" spans="1:17">
      <c r="A9" s="175" t="s">
        <v>397</v>
      </c>
      <c r="B9" s="179">
        <v>182.3</v>
      </c>
      <c r="C9" s="179" t="s">
        <v>330</v>
      </c>
      <c r="D9" s="179" t="s">
        <v>331</v>
      </c>
      <c r="E9" s="178">
        <f>40589421-1623574</f>
        <v>38965847</v>
      </c>
      <c r="F9" s="178"/>
      <c r="G9" s="178">
        <f>'182392 12.31.2024'!E14-'182392 12.31.2024'!E10</f>
        <v>38002704</v>
      </c>
      <c r="H9" s="178"/>
    </row>
    <row r="10" spans="1:17">
      <c r="A10" s="175" t="s">
        <v>398</v>
      </c>
      <c r="B10" s="179"/>
      <c r="C10" s="179"/>
      <c r="D10" s="179"/>
      <c r="E10" s="178">
        <v>1623574</v>
      </c>
      <c r="F10" s="178"/>
      <c r="G10" s="178">
        <f>'182392 12.31.2024'!E10</f>
        <v>1595021</v>
      </c>
      <c r="H10" s="178"/>
    </row>
    <row r="11" spans="1:17">
      <c r="A11" s="175" t="s">
        <v>332</v>
      </c>
      <c r="B11" s="179"/>
      <c r="C11" s="179"/>
      <c r="D11" s="179"/>
      <c r="E11" s="180">
        <v>-8634821</v>
      </c>
      <c r="F11" s="180"/>
      <c r="G11" s="180">
        <f>-'182392 12.31.2024'!E17</f>
        <v>-8301617</v>
      </c>
      <c r="H11" s="178"/>
    </row>
    <row r="12" spans="1:17" ht="13.8" thickBot="1">
      <c r="A12" s="175" t="s">
        <v>333</v>
      </c>
      <c r="B12" s="179"/>
      <c r="C12" s="179"/>
      <c r="D12" s="179"/>
      <c r="E12" s="181">
        <f>SUM(E9:E11)</f>
        <v>31954600</v>
      </c>
      <c r="F12" s="178"/>
      <c r="G12" s="181">
        <f>SUM(G9:G11)</f>
        <v>31296108</v>
      </c>
      <c r="H12" s="178"/>
    </row>
    <row r="13" spans="1:17">
      <c r="A13" s="175" t="s">
        <v>334</v>
      </c>
      <c r="B13" s="179"/>
      <c r="C13" s="179"/>
      <c r="D13" s="179"/>
      <c r="E13" s="178">
        <f>E12-'A3.1-EDIT-DDIT'!F26-'A3.1-EDIT-DDIT'!F27</f>
        <v>-1</v>
      </c>
      <c r="F13" s="178"/>
      <c r="G13" s="178">
        <f>G12-'A3.1-EDIT-DDIT'!I26-'A3.1-EDIT-DDIT'!I27</f>
        <v>-1</v>
      </c>
      <c r="H13" s="178"/>
    </row>
    <row r="14" spans="1:17">
      <c r="B14" s="179"/>
      <c r="C14" s="179"/>
      <c r="D14" s="179"/>
      <c r="E14" s="178"/>
      <c r="F14" s="178"/>
      <c r="G14" s="178"/>
      <c r="H14" s="178"/>
    </row>
    <row r="15" spans="1:17">
      <c r="B15" s="179"/>
      <c r="C15" s="179"/>
      <c r="D15" s="179"/>
      <c r="E15" s="178"/>
      <c r="F15" s="178"/>
      <c r="G15" s="178"/>
      <c r="H15" s="178"/>
    </row>
    <row r="16" spans="1:17">
      <c r="B16" s="179"/>
      <c r="C16" s="179"/>
      <c r="D16" s="179"/>
      <c r="E16" s="178"/>
      <c r="F16" s="178"/>
      <c r="G16" s="178"/>
      <c r="H16" s="178"/>
    </row>
    <row r="17" spans="1:10">
      <c r="B17" s="179"/>
      <c r="C17" s="179"/>
      <c r="D17" s="179"/>
      <c r="E17" s="178"/>
      <c r="F17" s="178"/>
      <c r="G17" s="178"/>
      <c r="H17" s="178"/>
    </row>
    <row r="18" spans="1:10">
      <c r="B18" s="179"/>
      <c r="C18" s="179"/>
      <c r="D18" s="179"/>
      <c r="E18" s="178"/>
      <c r="F18" s="178"/>
      <c r="G18" s="178"/>
      <c r="H18" s="178"/>
    </row>
    <row r="19" spans="1:10">
      <c r="B19" s="179"/>
      <c r="C19" s="179"/>
      <c r="D19" s="179"/>
      <c r="E19" s="178"/>
      <c r="F19" s="178"/>
      <c r="G19" s="178"/>
      <c r="H19" s="178"/>
    </row>
    <row r="20" spans="1:10">
      <c r="A20" s="175" t="s">
        <v>341</v>
      </c>
      <c r="B20" s="179">
        <v>254</v>
      </c>
      <c r="C20" s="179" t="s">
        <v>335</v>
      </c>
      <c r="D20" s="179" t="s">
        <v>336</v>
      </c>
      <c r="E20" s="178">
        <f>'254015 12.31.2024'!B10+'254015 12.31.2024'!B9+'254015 12.31.2024'!B13</f>
        <v>-72322677.36999999</v>
      </c>
      <c r="F20" s="178"/>
      <c r="G20" s="178">
        <f>'254015 12.31.2024'!E11+'254015 12.31.2024'!E13</f>
        <v>-69848712.060000002</v>
      </c>
      <c r="H20" s="178"/>
    </row>
    <row r="21" spans="1:10">
      <c r="A21" s="175" t="s">
        <v>342</v>
      </c>
      <c r="B21" s="179">
        <v>254</v>
      </c>
      <c r="C21" s="179" t="s">
        <v>335</v>
      </c>
      <c r="D21" s="179" t="s">
        <v>340</v>
      </c>
      <c r="E21" s="178">
        <f>'254015 12.31.2024'!B14</f>
        <v>-25456.22</v>
      </c>
      <c r="F21" s="178"/>
      <c r="G21" s="178">
        <f>'254015 12.31.2024'!E14</f>
        <v>-22808.57</v>
      </c>
      <c r="H21" s="178"/>
    </row>
    <row r="22" spans="1:10" ht="14.4">
      <c r="A22" s="175" t="s">
        <v>337</v>
      </c>
      <c r="E22" s="178">
        <v>956174</v>
      </c>
      <c r="F22" s="178"/>
      <c r="G22" s="178">
        <f>-'254015 12.31.2024'!E9</f>
        <v>956174.14</v>
      </c>
      <c r="H22" s="178"/>
      <c r="I22" s="182"/>
      <c r="J22" s="182"/>
    </row>
    <row r="23" spans="1:10" ht="15" thickBot="1">
      <c r="A23" s="175" t="s">
        <v>338</v>
      </c>
      <c r="E23" s="181">
        <f>SUM(E20:E22)</f>
        <v>-71391959.589999989</v>
      </c>
      <c r="F23" s="178"/>
      <c r="G23" s="181">
        <f>SUM(G20:G22)</f>
        <v>-68915346.489999995</v>
      </c>
      <c r="H23" s="178"/>
      <c r="I23" s="182"/>
      <c r="J23" s="182"/>
    </row>
    <row r="24" spans="1:10" ht="14.4">
      <c r="A24" s="175" t="s">
        <v>334</v>
      </c>
      <c r="E24" s="178">
        <f>E23-'A3.1-EDIT-DDIT'!F24-'A3.1-EDIT-DDIT'!F28</f>
        <v>-0.99999999880674295</v>
      </c>
      <c r="F24" s="178"/>
      <c r="G24" s="178">
        <f>G23-'A3.1-EDIT-DDIT'!I24-'A3.1-EDIT-DDIT'!I28</f>
        <v>7.1522663347423077E-9</v>
      </c>
      <c r="H24" s="178"/>
      <c r="I24" s="182"/>
      <c r="J24" s="182"/>
    </row>
    <row r="25" spans="1:10" ht="14.4">
      <c r="E25" s="178"/>
      <c r="F25" s="178"/>
      <c r="G25" s="178"/>
      <c r="H25" s="178"/>
      <c r="I25" s="182"/>
      <c r="J25" s="182"/>
    </row>
    <row r="26" spans="1:10" ht="14.4">
      <c r="I26" s="182"/>
      <c r="J26" s="182"/>
    </row>
    <row r="29" spans="1:10">
      <c r="E29" s="178"/>
      <c r="F29" s="178"/>
      <c r="G29" s="178"/>
    </row>
    <row r="30" spans="1:10">
      <c r="E30" s="178"/>
      <c r="F30" s="178"/>
      <c r="G30" s="178"/>
    </row>
    <row r="31" spans="1:10">
      <c r="E31" s="178"/>
      <c r="F31" s="178"/>
      <c r="G31" s="178"/>
    </row>
  </sheetData>
  <mergeCells count="1">
    <mergeCell ref="C7:D7"/>
  </mergeCells>
  <phoneticPr fontId="26" type="noConversion"/>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FFBCA-5B31-4488-A96E-681D9DE6FF90}">
  <dimension ref="A1:F20"/>
  <sheetViews>
    <sheetView zoomScale="80" zoomScaleNormal="80" workbookViewId="0">
      <selection activeCell="B23" sqref="B23:Q23"/>
    </sheetView>
  </sheetViews>
  <sheetFormatPr defaultColWidth="8.90625" defaultRowHeight="15.6"/>
  <cols>
    <col min="1" max="1" width="50.453125" style="165" bestFit="1" customWidth="1"/>
    <col min="2" max="2" width="14.90625" style="165" bestFit="1" customWidth="1"/>
    <col min="3" max="4" width="12.90625" style="165" bestFit="1" customWidth="1"/>
    <col min="5" max="5" width="14.54296875" style="165" bestFit="1" customWidth="1"/>
    <col min="6" max="6" width="19.6328125" style="165" bestFit="1" customWidth="1"/>
    <col min="7" max="16384" width="8.90625" style="165"/>
  </cols>
  <sheetData>
    <row r="1" spans="1:6">
      <c r="A1" s="165" t="s">
        <v>160</v>
      </c>
    </row>
    <row r="2" spans="1:6">
      <c r="A2" s="165" t="s">
        <v>159</v>
      </c>
    </row>
    <row r="3" spans="1:6">
      <c r="A3" s="165" t="s">
        <v>158</v>
      </c>
    </row>
    <row r="4" spans="1:6">
      <c r="A4" s="165" t="s">
        <v>157</v>
      </c>
    </row>
    <row r="5" spans="1:6">
      <c r="A5" s="165" t="s">
        <v>324</v>
      </c>
    </row>
    <row r="6" spans="1:6" ht="46.8">
      <c r="B6" s="166" t="s">
        <v>325</v>
      </c>
      <c r="C6" s="166" t="s">
        <v>326</v>
      </c>
      <c r="D6" s="166" t="s">
        <v>161</v>
      </c>
      <c r="E6" s="166" t="s">
        <v>155</v>
      </c>
    </row>
    <row r="7" spans="1:6">
      <c r="A7" s="165" t="s">
        <v>34</v>
      </c>
    </row>
    <row r="8" spans="1:6">
      <c r="A8" s="172">
        <v>254015</v>
      </c>
    </row>
    <row r="9" spans="1:6">
      <c r="A9" s="165" t="s">
        <v>164</v>
      </c>
      <c r="B9" s="167">
        <v>-956174.14</v>
      </c>
      <c r="C9" s="167">
        <v>0</v>
      </c>
      <c r="D9" s="167">
        <v>0</v>
      </c>
      <c r="E9" s="167">
        <v>-956174.14</v>
      </c>
      <c r="F9" s="166"/>
    </row>
    <row r="10" spans="1:6">
      <c r="A10" s="165" t="s">
        <v>165</v>
      </c>
      <c r="B10" s="171">
        <v>-70688535.819999993</v>
      </c>
      <c r="C10" s="167">
        <v>2359517.04</v>
      </c>
      <c r="D10" s="167">
        <v>2359517.04</v>
      </c>
      <c r="E10" s="167">
        <v>-68329018.780000001</v>
      </c>
    </row>
    <row r="11" spans="1:6">
      <c r="A11" s="165" t="s">
        <v>166</v>
      </c>
      <c r="B11" s="167">
        <v>-71644709.959999993</v>
      </c>
      <c r="C11" s="167">
        <v>2359517.04</v>
      </c>
      <c r="D11" s="167">
        <v>2359517.04</v>
      </c>
      <c r="E11" s="167">
        <v>-69285192.920000002</v>
      </c>
    </row>
    <row r="12" spans="1:6">
      <c r="A12" s="172">
        <v>254998</v>
      </c>
    </row>
    <row r="13" spans="1:6">
      <c r="A13" s="165" t="s">
        <v>167</v>
      </c>
      <c r="B13" s="171">
        <v>-677967.41</v>
      </c>
      <c r="C13" s="167">
        <v>114448.27</v>
      </c>
      <c r="D13" s="167">
        <v>114448.27</v>
      </c>
      <c r="E13" s="167">
        <v>-563519.14</v>
      </c>
    </row>
    <row r="14" spans="1:6">
      <c r="A14" s="165" t="s">
        <v>168</v>
      </c>
      <c r="B14" s="167">
        <v>-25456.22</v>
      </c>
      <c r="C14" s="167">
        <v>2647.65</v>
      </c>
      <c r="D14" s="167">
        <v>2647.65</v>
      </c>
      <c r="E14" s="173">
        <v>-22808.57</v>
      </c>
    </row>
    <row r="15" spans="1:6">
      <c r="A15" s="165" t="s">
        <v>169</v>
      </c>
      <c r="B15" s="167">
        <v>-703423.63</v>
      </c>
      <c r="C15" s="167">
        <v>117095.92</v>
      </c>
      <c r="D15" s="167">
        <v>117095.92</v>
      </c>
      <c r="E15" s="167">
        <v>-586327.71</v>
      </c>
    </row>
    <row r="16" spans="1:6">
      <c r="A16" s="165" t="s">
        <v>170</v>
      </c>
      <c r="B16" s="167">
        <v>-72348133.590000004</v>
      </c>
      <c r="C16" s="167">
        <v>2476612.96</v>
      </c>
      <c r="D16" s="167">
        <v>2476612.96</v>
      </c>
      <c r="E16" s="167">
        <v>-69871520.629999995</v>
      </c>
    </row>
    <row r="17" spans="1:6">
      <c r="A17" s="165" t="s">
        <v>171</v>
      </c>
      <c r="B17" s="168">
        <v>45719</v>
      </c>
      <c r="C17" s="169">
        <v>0.59971064814814812</v>
      </c>
    </row>
    <row r="20" spans="1:6">
      <c r="A20" s="165" t="s">
        <v>179</v>
      </c>
      <c r="B20" s="165" t="s">
        <v>180</v>
      </c>
      <c r="E20" s="167">
        <f>E10+E13</f>
        <v>-68892537.920000002</v>
      </c>
      <c r="F20" s="170" t="str" cm="1">
        <f t="array" aca="1" ref="F20" ca="1">REPLACE(CELL("address",'A3.1-EDIT-DDIT'!I24),1,FIND("]",CELL("address",'A3.1-EDIT-DDIT'!I24)),"")</f>
        <v>A3.1-EDIT-DDIT'!$I$24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B017C-DC22-46DE-962D-FB112A435C0C}">
  <dimension ref="A1:G27"/>
  <sheetViews>
    <sheetView topLeftCell="B1" zoomScale="80" zoomScaleNormal="80" workbookViewId="0">
      <selection activeCell="B23" sqref="B23:Q23"/>
    </sheetView>
  </sheetViews>
  <sheetFormatPr defaultRowHeight="15"/>
  <cols>
    <col min="1" max="1" width="40.453125" bestFit="1" customWidth="1"/>
    <col min="2" max="2" width="23.81640625" bestFit="1" customWidth="1"/>
    <col min="3" max="3" width="9.36328125" bestFit="1" customWidth="1"/>
    <col min="4" max="4" width="8.36328125" bestFit="1" customWidth="1"/>
    <col min="5" max="5" width="14" bestFit="1" customWidth="1"/>
    <col min="6" max="6" width="37.90625" bestFit="1" customWidth="1"/>
  </cols>
  <sheetData>
    <row r="1" spans="1:5" ht="15.6">
      <c r="A1" s="118" t="s">
        <v>160</v>
      </c>
      <c r="B1" s="118"/>
      <c r="C1" s="118"/>
      <c r="D1" s="118"/>
      <c r="E1" s="118"/>
    </row>
    <row r="2" spans="1:5" ht="15.6">
      <c r="A2" s="118" t="s">
        <v>159</v>
      </c>
      <c r="B2" s="118"/>
      <c r="C2" s="118"/>
      <c r="D2" s="118"/>
      <c r="E2" s="118"/>
    </row>
    <row r="3" spans="1:5" ht="15.6">
      <c r="A3" s="118" t="s">
        <v>158</v>
      </c>
      <c r="B3" s="118"/>
      <c r="C3" s="118"/>
      <c r="D3" s="118"/>
      <c r="E3" s="118"/>
    </row>
    <row r="4" spans="1:5" ht="15.6">
      <c r="A4" s="118" t="s">
        <v>157</v>
      </c>
      <c r="B4" s="118"/>
      <c r="C4" s="118"/>
      <c r="D4" s="118"/>
      <c r="E4" s="118"/>
    </row>
    <row r="5" spans="1:5" ht="15.6">
      <c r="A5" s="118" t="s">
        <v>156</v>
      </c>
      <c r="B5" s="118"/>
      <c r="C5" s="118"/>
      <c r="D5" s="118"/>
      <c r="E5" s="118"/>
    </row>
    <row r="6" spans="1:5" ht="72">
      <c r="A6" s="118"/>
      <c r="B6" s="119" t="s">
        <v>163</v>
      </c>
      <c r="C6" s="119" t="s">
        <v>162</v>
      </c>
      <c r="D6" s="119" t="s">
        <v>161</v>
      </c>
      <c r="E6" s="119" t="s">
        <v>155</v>
      </c>
    </row>
    <row r="7" spans="1:5" ht="15.6">
      <c r="A7" s="118" t="s">
        <v>34</v>
      </c>
      <c r="B7" s="118"/>
      <c r="C7" s="118"/>
      <c r="D7" s="118"/>
      <c r="E7" s="118"/>
    </row>
    <row r="8" spans="1:5" ht="15.6">
      <c r="A8" s="118">
        <v>182392</v>
      </c>
      <c r="B8" s="118"/>
      <c r="C8" s="118"/>
      <c r="D8" s="118"/>
      <c r="E8" s="118"/>
    </row>
    <row r="9" spans="1:5" ht="15.6">
      <c r="A9" s="118" t="s">
        <v>172</v>
      </c>
      <c r="B9" s="120">
        <v>8330207</v>
      </c>
      <c r="C9" s="120">
        <v>-28590</v>
      </c>
      <c r="D9" s="120">
        <v>-333203</v>
      </c>
      <c r="E9" s="120">
        <v>8301617</v>
      </c>
    </row>
    <row r="10" spans="1:5" ht="15.6">
      <c r="A10" s="118" t="s">
        <v>173</v>
      </c>
      <c r="B10" s="120">
        <v>1623779</v>
      </c>
      <c r="C10" s="120">
        <v>-28759</v>
      </c>
      <c r="D10" s="120">
        <v>-28554</v>
      </c>
      <c r="E10" s="120">
        <v>1595021</v>
      </c>
    </row>
    <row r="11" spans="1:5" ht="15.6">
      <c r="A11" s="118" t="s">
        <v>174</v>
      </c>
      <c r="B11" s="120">
        <v>30101590</v>
      </c>
      <c r="C11" s="120">
        <v>-142314</v>
      </c>
      <c r="D11" s="120">
        <v>-613970</v>
      </c>
      <c r="E11" s="120">
        <v>29959276</v>
      </c>
    </row>
    <row r="12" spans="1:5" ht="15.6">
      <c r="A12" s="118" t="s">
        <v>175</v>
      </c>
      <c r="B12" s="120">
        <v>-258188</v>
      </c>
      <c r="C12" s="120">
        <v>0</v>
      </c>
      <c r="D12" s="120">
        <v>-15968</v>
      </c>
      <c r="E12" s="120">
        <v>-258188</v>
      </c>
    </row>
    <row r="13" spans="1:5" ht="15.6">
      <c r="A13" s="118" t="s">
        <v>176</v>
      </c>
      <c r="B13" s="120">
        <v>39797388</v>
      </c>
      <c r="C13" s="120">
        <v>-199663</v>
      </c>
      <c r="D13" s="120">
        <v>-991696</v>
      </c>
      <c r="E13" s="120">
        <v>39597725</v>
      </c>
    </row>
    <row r="14" spans="1:5" ht="15.6">
      <c r="A14" s="118" t="s">
        <v>170</v>
      </c>
      <c r="B14" s="120">
        <v>39797388</v>
      </c>
      <c r="C14" s="120">
        <v>-199663</v>
      </c>
      <c r="D14" s="120">
        <v>-991696</v>
      </c>
      <c r="E14" s="120">
        <v>39597725</v>
      </c>
    </row>
    <row r="15" spans="1:5" ht="15.6">
      <c r="A15" s="118" t="s">
        <v>171</v>
      </c>
      <c r="B15" s="121">
        <v>45768</v>
      </c>
      <c r="C15" s="122">
        <v>0.42677083333333332</v>
      </c>
      <c r="D15" s="118"/>
      <c r="E15" s="118"/>
    </row>
    <row r="17" spans="1:7">
      <c r="C17" t="s">
        <v>177</v>
      </c>
      <c r="E17" s="125">
        <f>E9</f>
        <v>8301617</v>
      </c>
    </row>
    <row r="19" spans="1:7">
      <c r="C19" t="s">
        <v>178</v>
      </c>
      <c r="E19" s="126">
        <f>E14-E17</f>
        <v>31296108</v>
      </c>
    </row>
    <row r="21" spans="1:7">
      <c r="A21" t="s">
        <v>179</v>
      </c>
      <c r="B21" t="s">
        <v>180</v>
      </c>
      <c r="E21" s="126">
        <v>0</v>
      </c>
    </row>
    <row r="22" spans="1:7" ht="15.6">
      <c r="A22" t="s">
        <v>181</v>
      </c>
      <c r="B22" t="s">
        <v>182</v>
      </c>
      <c r="E22" s="127">
        <f>E11</f>
        <v>29959276</v>
      </c>
      <c r="F22" s="123">
        <f>E22+E24</f>
        <v>29701088</v>
      </c>
      <c r="G22" s="128" t="str" cm="1">
        <f t="array" aca="1" ref="G22" ca="1">REPLACE(CELL("address",'A3.1-EDIT-DDIT'!I26),1,FIND("]",CELL("address",'A3.1-EDIT-DDIT'!I26)),"")</f>
        <v>A3.1-EDIT-DDIT'!$I$26</v>
      </c>
    </row>
    <row r="23" spans="1:7">
      <c r="A23" t="s">
        <v>183</v>
      </c>
      <c r="B23" t="s">
        <v>184</v>
      </c>
      <c r="E23" s="126">
        <f>E10</f>
        <v>1595021</v>
      </c>
    </row>
    <row r="24" spans="1:7">
      <c r="A24" t="s">
        <v>185</v>
      </c>
      <c r="B24" t="s">
        <v>186</v>
      </c>
      <c r="E24" s="127">
        <f>E12</f>
        <v>-258188</v>
      </c>
      <c r="F24" t="s">
        <v>187</v>
      </c>
    </row>
    <row r="25" spans="1:7">
      <c r="A25" t="s">
        <v>188</v>
      </c>
      <c r="B25" t="s">
        <v>189</v>
      </c>
      <c r="E25" s="126">
        <v>0</v>
      </c>
    </row>
    <row r="27" spans="1:7" ht="15.6">
      <c r="B27" t="s">
        <v>190</v>
      </c>
      <c r="E27" s="124">
        <f>SUM(E21:E25)</f>
        <v>31296109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66665-50AA-4570-8833-738720B70AD8}">
  <sheetPr>
    <pageSetUpPr fitToPage="1"/>
  </sheetPr>
  <dimension ref="A2:R35"/>
  <sheetViews>
    <sheetView zoomScale="80" zoomScaleNormal="80" workbookViewId="0">
      <selection activeCell="B23" sqref="B23:Q23"/>
    </sheetView>
  </sheetViews>
  <sheetFormatPr defaultColWidth="8.90625" defaultRowHeight="14.4"/>
  <cols>
    <col min="1" max="1" width="25.90625" style="129" bestFit="1" customWidth="1"/>
    <col min="2" max="2" width="15.1796875" style="129" customWidth="1"/>
    <col min="3" max="3" width="11.81640625" style="129" bestFit="1" customWidth="1"/>
    <col min="4" max="4" width="9.54296875" style="129" customWidth="1"/>
    <col min="5" max="5" width="2" style="129" customWidth="1"/>
    <col min="6" max="6" width="11.54296875" style="129" bestFit="1" customWidth="1"/>
    <col min="7" max="7" width="2.90625" style="129" customWidth="1"/>
    <col min="8" max="8" width="16.36328125" style="129" bestFit="1" customWidth="1"/>
    <col min="9" max="9" width="2" style="129" customWidth="1"/>
    <col min="10" max="10" width="16.36328125" style="129" customWidth="1"/>
    <col min="11" max="11" width="2" style="129" customWidth="1"/>
    <col min="12" max="12" width="16.36328125" style="129" customWidth="1"/>
    <col min="13" max="13" width="2" style="129" customWidth="1"/>
    <col min="14" max="14" width="16.36328125" style="129" customWidth="1"/>
    <col min="15" max="15" width="4" style="129" customWidth="1"/>
    <col min="16" max="16" width="16.36328125" style="129" customWidth="1"/>
    <col min="17" max="17" width="2.90625" style="129" customWidth="1"/>
    <col min="18" max="18" width="16.36328125" style="129" bestFit="1" customWidth="1"/>
    <col min="19" max="16384" width="8.90625" style="129"/>
  </cols>
  <sheetData>
    <row r="2" spans="1:18" ht="21.45" customHeight="1"/>
    <row r="6" spans="1:18" ht="15.6">
      <c r="A6" s="129" t="s">
        <v>191</v>
      </c>
      <c r="C6" s="130">
        <v>-80585038.587700203</v>
      </c>
    </row>
    <row r="7" spans="1:18" ht="15.6">
      <c r="A7" s="129" t="s">
        <v>192</v>
      </c>
      <c r="C7" s="130">
        <v>35676736.427753285</v>
      </c>
    </row>
    <row r="8" spans="1:18">
      <c r="H8" s="131" t="s">
        <v>193</v>
      </c>
      <c r="P8" s="131" t="s">
        <v>323</v>
      </c>
      <c r="R8" s="148" t="s">
        <v>213</v>
      </c>
    </row>
    <row r="9" spans="1:18">
      <c r="B9" s="129" t="s">
        <v>194</v>
      </c>
      <c r="C9" s="129" t="s">
        <v>195</v>
      </c>
      <c r="D9" s="129" t="s">
        <v>196</v>
      </c>
      <c r="F9" s="129" t="s">
        <v>197</v>
      </c>
      <c r="H9" s="131"/>
      <c r="J9" s="129" t="s">
        <v>267</v>
      </c>
      <c r="L9" s="129" t="s">
        <v>211</v>
      </c>
      <c r="N9" s="129" t="s">
        <v>212</v>
      </c>
      <c r="P9" s="131"/>
      <c r="R9" s="148"/>
    </row>
    <row r="10" spans="1:18">
      <c r="B10" s="129" t="s">
        <v>198</v>
      </c>
      <c r="C10" s="129" t="s">
        <v>199</v>
      </c>
      <c r="H10" s="131"/>
      <c r="J10" s="129" t="s">
        <v>198</v>
      </c>
      <c r="P10" s="131"/>
      <c r="R10" s="148"/>
    </row>
    <row r="11" spans="1:18">
      <c r="B11" s="132">
        <v>479</v>
      </c>
      <c r="C11" s="132">
        <v>471</v>
      </c>
      <c r="F11" s="133">
        <v>-30</v>
      </c>
      <c r="H11" s="131"/>
      <c r="J11" s="133">
        <f>'Report 260 2023 TR'!I8</f>
        <v>-30</v>
      </c>
      <c r="L11" s="136"/>
      <c r="N11" s="132">
        <f>'Report 260 2024 Q4 Prov.'!I8</f>
        <v>21565</v>
      </c>
      <c r="P11" s="131"/>
      <c r="R11" s="148"/>
    </row>
    <row r="12" spans="1:18">
      <c r="A12" s="129" t="s">
        <v>200</v>
      </c>
      <c r="B12" s="129">
        <f>B16</f>
        <v>1.3240824108892537</v>
      </c>
      <c r="C12" s="129">
        <f>C16</f>
        <v>1.3240824108892537</v>
      </c>
      <c r="F12" s="129">
        <f>F16</f>
        <v>1.3240824108892537</v>
      </c>
      <c r="H12" s="131"/>
      <c r="J12" s="129">
        <v>1.3240824108892537</v>
      </c>
      <c r="N12" s="129">
        <v>1.3240824108892537</v>
      </c>
      <c r="P12" s="131"/>
      <c r="R12" s="148"/>
    </row>
    <row r="13" spans="1:18">
      <c r="B13" s="133">
        <f>B11*B12</f>
        <v>634.23547481595256</v>
      </c>
      <c r="C13" s="133">
        <f>C11*C12</f>
        <v>623.64281552883847</v>
      </c>
      <c r="F13" s="133">
        <f>F11*F12</f>
        <v>-39.722472326677611</v>
      </c>
      <c r="H13" s="131"/>
      <c r="J13" s="133">
        <f>J11*J12</f>
        <v>-39.722472326677611</v>
      </c>
      <c r="L13" s="136">
        <f>J13-F13</f>
        <v>0</v>
      </c>
      <c r="N13" s="133">
        <f>N11*N12</f>
        <v>28553.837190826755</v>
      </c>
      <c r="P13" s="131"/>
      <c r="R13" s="149">
        <f>H13+J13+N13</f>
        <v>28514.114718500077</v>
      </c>
    </row>
    <row r="14" spans="1:18">
      <c r="B14" s="132"/>
      <c r="C14" s="132"/>
      <c r="H14" s="131"/>
      <c r="N14" s="132"/>
      <c r="P14" s="131"/>
      <c r="R14" s="148"/>
    </row>
    <row r="15" spans="1:18">
      <c r="A15" s="129" t="s">
        <v>201</v>
      </c>
      <c r="B15" s="134">
        <v>-1897713</v>
      </c>
      <c r="C15" s="134">
        <v>-1970243</v>
      </c>
      <c r="D15" s="132"/>
      <c r="F15" s="134">
        <v>-1829764</v>
      </c>
      <c r="H15" s="131"/>
      <c r="J15" s="133">
        <f>'Report 260 2023 TR'!K10</f>
        <v>-1841824</v>
      </c>
      <c r="N15" s="132">
        <f>'Report 260 2024 Q4 Prov.'!K10</f>
        <v>-1822799</v>
      </c>
      <c r="P15" s="131"/>
      <c r="R15" s="148"/>
    </row>
    <row r="16" spans="1:18">
      <c r="A16" s="129" t="s">
        <v>202</v>
      </c>
      <c r="B16" s="129">
        <f>B35</f>
        <v>1.3240824108892537</v>
      </c>
      <c r="C16" s="129">
        <f>$C35</f>
        <v>1.3240824108892537</v>
      </c>
      <c r="F16" s="129">
        <f>$F35</f>
        <v>1.3240824108892537</v>
      </c>
      <c r="H16" s="131"/>
      <c r="J16" s="129">
        <v>1.3240824108892537</v>
      </c>
      <c r="N16" s="132">
        <f>$F35</f>
        <v>1.3240824108892537</v>
      </c>
      <c r="P16" s="131"/>
      <c r="R16" s="148"/>
    </row>
    <row r="17" spans="1:18">
      <c r="A17" s="129" t="s">
        <v>203</v>
      </c>
      <c r="B17" s="135">
        <f>B15*B16</f>
        <v>-2512728.4042158783</v>
      </c>
      <c r="C17" s="135">
        <f>C15*C16</f>
        <v>-2608764.1014776761</v>
      </c>
      <c r="D17" s="132">
        <f>B17-C17</f>
        <v>96035.69726179773</v>
      </c>
      <c r="F17" s="135">
        <f>F15*F16</f>
        <v>-2422758.3284783643</v>
      </c>
      <c r="H17" s="164">
        <f>'BHSC SC ARAM 2023'!I49</f>
        <v>-128417.84371289723</v>
      </c>
      <c r="J17" s="135">
        <f>J15*J16</f>
        <v>-2438726.7623536889</v>
      </c>
      <c r="L17" s="136">
        <f>J17-F17</f>
        <v>-15968.43387532467</v>
      </c>
      <c r="N17" s="135">
        <f>N15*N16</f>
        <v>-2413536.0944865206</v>
      </c>
      <c r="P17" s="164">
        <f>'BHSC SC ARAM 2024'!I54</f>
        <v>-119563.88201890326</v>
      </c>
      <c r="R17" s="138">
        <f>L17+N17+P17</f>
        <v>-2549068.4103807486</v>
      </c>
    </row>
    <row r="18" spans="1:18">
      <c r="A18" s="129" t="s">
        <v>343</v>
      </c>
      <c r="B18" s="135"/>
      <c r="C18" s="135"/>
      <c r="D18" s="132"/>
      <c r="F18" s="135">
        <f>F16*F17</f>
        <v>-3207931.688573651</v>
      </c>
      <c r="H18" s="164">
        <f>'BHSC SC ARAM 2023'!I50</f>
        <v>-108.69089861698576</v>
      </c>
      <c r="J18" s="135"/>
      <c r="L18" s="136"/>
      <c r="N18" s="135"/>
      <c r="P18" s="164">
        <f>'BHSC SC ARAM 2024'!I55</f>
        <v>-2627.7391876006336</v>
      </c>
      <c r="R18" s="138">
        <f>L18+N18+P18</f>
        <v>-2627.7391876006336</v>
      </c>
    </row>
    <row r="19" spans="1:18">
      <c r="A19" s="129" t="s">
        <v>204</v>
      </c>
      <c r="B19" s="136">
        <f>B17/C6*C7</f>
        <v>1112439.1147890049</v>
      </c>
      <c r="C19" s="136">
        <f>C17/$C6*$C7</f>
        <v>1154956.1913941852</v>
      </c>
      <c r="D19" s="136">
        <f>B19-C19</f>
        <v>-42517.076605180278</v>
      </c>
      <c r="E19" s="136"/>
      <c r="F19" s="136">
        <f>F17/$C6*$C7</f>
        <v>1072607.419790447</v>
      </c>
      <c r="G19" s="136"/>
      <c r="H19" s="137"/>
      <c r="I19" s="136"/>
      <c r="J19" s="136">
        <f>J17/$C6*$C7</f>
        <v>1079676.9902283137</v>
      </c>
      <c r="K19" s="136"/>
      <c r="L19" s="136">
        <f>J19-F19</f>
        <v>7069.5704378667288</v>
      </c>
      <c r="M19" s="136"/>
      <c r="N19" s="132">
        <f>N17/$C6*$C7</f>
        <v>1068524.5376926244</v>
      </c>
      <c r="O19" s="136"/>
      <c r="P19" s="137"/>
      <c r="Q19" s="136"/>
      <c r="R19" s="150">
        <f>H19+L19+N19</f>
        <v>1075594.1081304911</v>
      </c>
    </row>
    <row r="20" spans="1:18" ht="15" thickBot="1">
      <c r="A20" s="139" t="s">
        <v>205</v>
      </c>
      <c r="B20" s="140">
        <f>SUM(B17:B19)</f>
        <v>-1400289.2894268734</v>
      </c>
      <c r="C20" s="140">
        <f>SUM(C17:C19)</f>
        <v>-1453807.9100834909</v>
      </c>
      <c r="D20" s="140">
        <f>B20-C20</f>
        <v>53518.620656617451</v>
      </c>
      <c r="E20" s="136"/>
      <c r="F20" s="140">
        <f>SUM(F17:F19)</f>
        <v>-4558082.5972615685</v>
      </c>
      <c r="G20" s="136"/>
      <c r="H20" s="141"/>
      <c r="I20" s="136"/>
      <c r="J20" s="136"/>
      <c r="K20" s="136"/>
      <c r="L20" s="136"/>
      <c r="M20" s="136"/>
      <c r="N20" s="136"/>
      <c r="O20" s="136"/>
      <c r="P20" s="141"/>
      <c r="Q20" s="136"/>
      <c r="R20" s="151">
        <f>D20+F20</f>
        <v>-4504563.9766049515</v>
      </c>
    </row>
    <row r="21" spans="1:18" ht="15" thickTop="1"/>
    <row r="29" spans="1:18" ht="15.6">
      <c r="B29" s="142"/>
    </row>
    <row r="30" spans="1:18" ht="15.6">
      <c r="A30" s="129" t="s">
        <v>206</v>
      </c>
      <c r="B30" s="142">
        <v>4.3999999999999997E-2</v>
      </c>
      <c r="C30" s="142">
        <v>4.3999999999999997E-2</v>
      </c>
      <c r="F30" s="142">
        <v>4.3999999999999997E-2</v>
      </c>
    </row>
    <row r="31" spans="1:18" ht="15.6">
      <c r="A31" s="129" t="s">
        <v>207</v>
      </c>
      <c r="B31" s="142">
        <v>0.21</v>
      </c>
      <c r="C31" s="142">
        <v>0.21</v>
      </c>
      <c r="F31" s="142">
        <v>0.21</v>
      </c>
    </row>
    <row r="32" spans="1:18" ht="15.6">
      <c r="A32" s="129" t="s">
        <v>208</v>
      </c>
      <c r="B32" s="142">
        <f>-B30*B31</f>
        <v>-9.2399999999999999E-3</v>
      </c>
      <c r="C32" s="142">
        <f>-C30*C31</f>
        <v>-9.2399999999999999E-3</v>
      </c>
      <c r="F32" s="142">
        <f>-F30*F31</f>
        <v>-9.2399999999999999E-3</v>
      </c>
    </row>
    <row r="33" spans="1:6" ht="15.6">
      <c r="A33" s="129" t="s">
        <v>209</v>
      </c>
      <c r="B33" s="142">
        <f>SUM(B30:B32)</f>
        <v>0.24476000000000001</v>
      </c>
      <c r="C33" s="142">
        <f>SUM(C30:C32)</f>
        <v>0.24476000000000001</v>
      </c>
      <c r="F33" s="142">
        <f>SUM(F30:F32)</f>
        <v>0.24476000000000001</v>
      </c>
    </row>
    <row r="34" spans="1:6" ht="15.6">
      <c r="B34" s="142"/>
      <c r="C34" s="142"/>
      <c r="F34" s="142"/>
    </row>
    <row r="35" spans="1:6">
      <c r="A35" s="129" t="s">
        <v>210</v>
      </c>
      <c r="B35" s="129">
        <f>1/SUM(1-B33)</f>
        <v>1.3240824108892537</v>
      </c>
      <c r="C35" s="129">
        <f>1/SUM(1-C33)</f>
        <v>1.3240824108892537</v>
      </c>
      <c r="F35" s="129">
        <f>1/SUM(1-F33)</f>
        <v>1.3240824108892537</v>
      </c>
    </row>
  </sheetData>
  <pageMargins left="0.7" right="0.7" top="0.75" bottom="0.75" header="0.3" footer="0.3"/>
  <pageSetup scale="9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B8460-BFC5-4D4C-8C3E-2BFFEC6B84BB}">
  <dimension ref="A1:K49"/>
  <sheetViews>
    <sheetView topLeftCell="A15" zoomScale="80" zoomScaleNormal="80" workbookViewId="0">
      <selection activeCell="B23" sqref="B23:Q23"/>
    </sheetView>
  </sheetViews>
  <sheetFormatPr defaultRowHeight="15"/>
  <cols>
    <col min="1" max="1" width="35" bestFit="1" customWidth="1"/>
    <col min="2" max="2" width="25.36328125" bestFit="1" customWidth="1"/>
    <col min="3" max="3" width="5.90625" bestFit="1" customWidth="1"/>
    <col min="5" max="5" width="13.36328125" bestFit="1" customWidth="1"/>
    <col min="6" max="6" width="11" bestFit="1" customWidth="1"/>
    <col min="7" max="7" width="10.6328125" bestFit="1" customWidth="1"/>
    <col min="8" max="8" width="8.1796875" bestFit="1" customWidth="1"/>
    <col min="9" max="9" width="11" bestFit="1" customWidth="1"/>
    <col min="11" max="11" width="18.453125" bestFit="1" customWidth="1"/>
  </cols>
  <sheetData>
    <row r="1" spans="1:11" ht="15.6">
      <c r="A1" s="143" t="s">
        <v>214</v>
      </c>
      <c r="B1" s="143"/>
      <c r="C1" s="143" t="s">
        <v>215</v>
      </c>
      <c r="D1" s="143"/>
      <c r="E1" s="143"/>
      <c r="F1" s="143"/>
      <c r="G1" s="143"/>
      <c r="H1" s="143"/>
      <c r="I1" s="143"/>
    </row>
    <row r="2" spans="1:11" ht="15.6">
      <c r="A2" s="143"/>
      <c r="B2" s="143"/>
      <c r="C2" s="143"/>
      <c r="D2" s="143"/>
      <c r="E2" s="143" t="s">
        <v>217</v>
      </c>
      <c r="F2" s="143" t="s">
        <v>218</v>
      </c>
      <c r="G2" s="143" t="s">
        <v>219</v>
      </c>
      <c r="H2" s="143" t="s">
        <v>220</v>
      </c>
      <c r="I2" s="143" t="s">
        <v>221</v>
      </c>
    </row>
    <row r="3" spans="1:11" ht="15.6">
      <c r="A3" s="143" t="s">
        <v>216</v>
      </c>
      <c r="B3" s="143"/>
      <c r="C3" s="143">
        <v>2024</v>
      </c>
      <c r="D3" s="143"/>
      <c r="E3" s="143"/>
      <c r="F3" s="143"/>
      <c r="G3" s="143"/>
      <c r="H3" s="143"/>
      <c r="I3" s="143"/>
    </row>
    <row r="4" spans="1:11" ht="15.6">
      <c r="A4" s="143" t="s">
        <v>223</v>
      </c>
      <c r="B4" s="143"/>
      <c r="C4" s="143"/>
      <c r="D4" s="143"/>
      <c r="E4" s="143"/>
      <c r="F4" s="143"/>
      <c r="G4" s="143"/>
      <c r="H4" s="143"/>
      <c r="I4" s="143"/>
    </row>
    <row r="5" spans="1:11" ht="15.6">
      <c r="A5" s="143" t="s">
        <v>157</v>
      </c>
      <c r="B5" s="143"/>
      <c r="C5" s="143"/>
      <c r="D5" s="143"/>
      <c r="E5" s="143"/>
      <c r="F5" s="143"/>
      <c r="G5" s="143"/>
      <c r="H5" s="143"/>
      <c r="I5" s="143"/>
    </row>
    <row r="6" spans="1:11" ht="15.6">
      <c r="A6" s="143" t="s">
        <v>222</v>
      </c>
      <c r="B6" s="143"/>
      <c r="C6" s="143"/>
      <c r="D6" s="143"/>
      <c r="E6" s="143"/>
      <c r="F6" s="143"/>
      <c r="G6" s="143"/>
      <c r="H6" s="143"/>
      <c r="I6" s="143"/>
    </row>
    <row r="7" spans="1:11" ht="15.6">
      <c r="A7" s="143" t="s">
        <v>224</v>
      </c>
      <c r="B7" s="143"/>
      <c r="C7" s="143"/>
      <c r="D7" s="143"/>
      <c r="E7" s="143"/>
      <c r="F7" s="143"/>
      <c r="G7" s="143"/>
      <c r="H7" s="143"/>
      <c r="I7" s="143"/>
    </row>
    <row r="8" spans="1:11" ht="15.6">
      <c r="A8" s="143"/>
      <c r="B8" s="143" t="s">
        <v>225</v>
      </c>
      <c r="C8" s="143"/>
      <c r="D8" s="143"/>
      <c r="E8" s="144">
        <v>-4137885</v>
      </c>
      <c r="F8" s="144">
        <v>-847391</v>
      </c>
      <c r="G8" s="144">
        <v>-868956</v>
      </c>
      <c r="H8" s="144">
        <v>0</v>
      </c>
      <c r="I8" s="144">
        <v>21565</v>
      </c>
    </row>
    <row r="9" spans="1:11" ht="15.6">
      <c r="A9" s="143"/>
      <c r="B9" s="143" t="s">
        <v>226</v>
      </c>
      <c r="C9" s="143"/>
      <c r="D9" s="143"/>
      <c r="E9" s="144">
        <v>1295077</v>
      </c>
      <c r="F9" s="144">
        <v>271966</v>
      </c>
      <c r="G9" s="144">
        <v>271966</v>
      </c>
      <c r="H9" s="144">
        <v>0</v>
      </c>
      <c r="I9" s="144">
        <v>0</v>
      </c>
      <c r="K9" t="s">
        <v>266</v>
      </c>
    </row>
    <row r="10" spans="1:11" ht="15.6">
      <c r="A10" s="143"/>
      <c r="B10" s="143" t="s">
        <v>227</v>
      </c>
      <c r="C10" s="143"/>
      <c r="D10" s="143"/>
      <c r="E10" s="144">
        <v>0</v>
      </c>
      <c r="F10" s="144">
        <v>0</v>
      </c>
      <c r="G10" s="144">
        <v>0</v>
      </c>
      <c r="H10" s="144">
        <v>0</v>
      </c>
      <c r="I10" s="144">
        <v>0</v>
      </c>
      <c r="K10" s="145">
        <f>I11+I30</f>
        <v>-1822799</v>
      </c>
    </row>
    <row r="11" spans="1:11" ht="15.6">
      <c r="A11" s="143"/>
      <c r="B11" s="143" t="s">
        <v>228</v>
      </c>
      <c r="C11" s="143"/>
      <c r="D11" s="143"/>
      <c r="E11" s="144">
        <v>869372</v>
      </c>
      <c r="F11" s="144">
        <v>-1502415</v>
      </c>
      <c r="G11" s="144">
        <v>182568</v>
      </c>
      <c r="H11" s="144">
        <v>0</v>
      </c>
      <c r="I11" s="144">
        <v>-1684983</v>
      </c>
    </row>
    <row r="12" spans="1:11" ht="15.6">
      <c r="A12" s="143" t="s">
        <v>229</v>
      </c>
      <c r="B12" s="143"/>
      <c r="C12" s="143"/>
      <c r="D12" s="143"/>
      <c r="E12" s="144">
        <v>-1973435</v>
      </c>
      <c r="F12" s="144">
        <v>-2077840</v>
      </c>
      <c r="G12" s="144">
        <v>-414421</v>
      </c>
      <c r="H12" s="144">
        <v>0</v>
      </c>
      <c r="I12" s="144">
        <v>-1663418</v>
      </c>
    </row>
    <row r="13" spans="1:11" ht="15.6">
      <c r="A13" s="143" t="s">
        <v>230</v>
      </c>
      <c r="B13" s="143"/>
      <c r="C13" s="143"/>
      <c r="D13" s="143"/>
      <c r="E13" s="144">
        <v>-1973435</v>
      </c>
      <c r="F13" s="144">
        <v>-2077840</v>
      </c>
      <c r="G13" s="144">
        <v>-414421</v>
      </c>
      <c r="H13" s="144">
        <v>0</v>
      </c>
      <c r="I13" s="144">
        <v>-1663418</v>
      </c>
    </row>
    <row r="14" spans="1:11" ht="15.6">
      <c r="A14" s="143"/>
      <c r="B14" s="143" t="s">
        <v>231</v>
      </c>
      <c r="C14" s="143"/>
      <c r="D14" s="143"/>
      <c r="E14" s="144">
        <v>-31075</v>
      </c>
      <c r="F14" s="144">
        <v>0</v>
      </c>
      <c r="G14" s="144">
        <v>-6526</v>
      </c>
      <c r="H14" s="144">
        <v>-6526</v>
      </c>
      <c r="I14" s="144">
        <v>0</v>
      </c>
    </row>
    <row r="15" spans="1:11" ht="15.6">
      <c r="A15" s="143"/>
      <c r="B15" s="143" t="s">
        <v>232</v>
      </c>
      <c r="C15" s="143"/>
      <c r="D15" s="143"/>
      <c r="E15" s="144">
        <v>0</v>
      </c>
      <c r="F15" s="144">
        <v>0</v>
      </c>
      <c r="G15" s="144">
        <v>0</v>
      </c>
      <c r="H15" s="144">
        <v>0</v>
      </c>
      <c r="I15" s="144">
        <v>0</v>
      </c>
    </row>
    <row r="16" spans="1:11" ht="15.6">
      <c r="A16" s="143"/>
      <c r="B16" s="143" t="s">
        <v>233</v>
      </c>
      <c r="C16" s="143"/>
      <c r="D16" s="143"/>
      <c r="E16" s="144">
        <v>1283639</v>
      </c>
      <c r="F16" s="144">
        <v>269564</v>
      </c>
      <c r="G16" s="144">
        <v>269564</v>
      </c>
      <c r="H16" s="144">
        <v>0</v>
      </c>
      <c r="I16" s="144">
        <v>0</v>
      </c>
    </row>
    <row r="17" spans="1:9" ht="15.6">
      <c r="A17" s="143"/>
      <c r="B17" s="143" t="s">
        <v>234</v>
      </c>
      <c r="C17" s="143"/>
      <c r="D17" s="143"/>
      <c r="E17" s="144">
        <v>0</v>
      </c>
      <c r="F17" s="144">
        <v>0</v>
      </c>
      <c r="G17" s="144">
        <v>0</v>
      </c>
      <c r="H17" s="144">
        <v>0</v>
      </c>
      <c r="I17" s="144">
        <v>0</v>
      </c>
    </row>
    <row r="18" spans="1:9" ht="15.6">
      <c r="A18" s="143"/>
      <c r="B18" s="143" t="s">
        <v>235</v>
      </c>
      <c r="C18" s="143"/>
      <c r="D18" s="143"/>
      <c r="E18" s="144">
        <v>-94026</v>
      </c>
      <c r="F18" s="144">
        <v>-19745</v>
      </c>
      <c r="G18" s="144">
        <v>-19746</v>
      </c>
      <c r="H18" s="144">
        <v>0</v>
      </c>
      <c r="I18" s="144">
        <v>0</v>
      </c>
    </row>
    <row r="19" spans="1:9" ht="15.6">
      <c r="A19" s="143"/>
      <c r="B19" s="143" t="s">
        <v>236</v>
      </c>
      <c r="C19" s="143"/>
      <c r="D19" s="143"/>
      <c r="E19" s="144">
        <v>878864</v>
      </c>
      <c r="F19" s="144">
        <v>184561</v>
      </c>
      <c r="G19" s="144">
        <v>184561</v>
      </c>
      <c r="H19" s="144">
        <v>0</v>
      </c>
      <c r="I19" s="144">
        <v>0</v>
      </c>
    </row>
    <row r="20" spans="1:9" ht="15.6">
      <c r="A20" s="143"/>
      <c r="B20" s="143" t="s">
        <v>237</v>
      </c>
      <c r="C20" s="143"/>
      <c r="D20" s="143"/>
      <c r="E20" s="144">
        <v>14649876</v>
      </c>
      <c r="F20" s="144">
        <v>3076474</v>
      </c>
      <c r="G20" s="144">
        <v>3076474</v>
      </c>
      <c r="H20" s="144">
        <v>0</v>
      </c>
      <c r="I20" s="144">
        <v>0</v>
      </c>
    </row>
    <row r="21" spans="1:9" ht="15.6">
      <c r="A21" s="143"/>
      <c r="B21" s="143" t="s">
        <v>238</v>
      </c>
      <c r="C21" s="143"/>
      <c r="D21" s="143"/>
      <c r="E21" s="144">
        <v>-24673</v>
      </c>
      <c r="F21" s="144">
        <v>-5181</v>
      </c>
      <c r="G21" s="144">
        <v>-5181</v>
      </c>
      <c r="H21" s="144">
        <v>0</v>
      </c>
      <c r="I21" s="144">
        <v>0</v>
      </c>
    </row>
    <row r="22" spans="1:9" ht="15.6">
      <c r="A22" s="143"/>
      <c r="B22" s="143" t="s">
        <v>239</v>
      </c>
      <c r="C22" s="143"/>
      <c r="D22" s="143"/>
      <c r="E22" s="144">
        <v>-3695</v>
      </c>
      <c r="F22" s="144">
        <v>-776</v>
      </c>
      <c r="G22" s="144">
        <v>-776</v>
      </c>
      <c r="H22" s="144">
        <v>0</v>
      </c>
      <c r="I22" s="144">
        <v>0</v>
      </c>
    </row>
    <row r="23" spans="1:9" ht="15.6">
      <c r="A23" s="143"/>
      <c r="B23" s="143" t="s">
        <v>240</v>
      </c>
      <c r="C23" s="143"/>
      <c r="D23" s="143"/>
      <c r="E23" s="144">
        <v>-39880</v>
      </c>
      <c r="F23" s="144">
        <v>-8375</v>
      </c>
      <c r="G23" s="144">
        <v>-8375</v>
      </c>
      <c r="H23" s="144">
        <v>0</v>
      </c>
      <c r="I23" s="144">
        <v>0</v>
      </c>
    </row>
    <row r="24" spans="1:9" ht="15.6">
      <c r="A24" s="143"/>
      <c r="B24" s="143" t="s">
        <v>241</v>
      </c>
      <c r="C24" s="143"/>
      <c r="D24" s="143"/>
      <c r="E24" s="144">
        <v>-792715</v>
      </c>
      <c r="F24" s="144">
        <v>-166470</v>
      </c>
      <c r="G24" s="144">
        <v>-166470</v>
      </c>
      <c r="H24" s="144">
        <v>0</v>
      </c>
      <c r="I24" s="144">
        <v>0</v>
      </c>
    </row>
    <row r="25" spans="1:9" ht="15.6">
      <c r="A25" s="143"/>
      <c r="B25" s="143" t="s">
        <v>242</v>
      </c>
      <c r="C25" s="143"/>
      <c r="D25" s="143"/>
      <c r="E25" s="144">
        <v>16404956</v>
      </c>
      <c r="F25" s="144">
        <v>3445041</v>
      </c>
      <c r="G25" s="144">
        <v>3445041</v>
      </c>
      <c r="H25" s="144">
        <v>0</v>
      </c>
      <c r="I25" s="144">
        <v>0</v>
      </c>
    </row>
    <row r="26" spans="1:9" ht="15.6">
      <c r="A26" s="143"/>
      <c r="B26" s="143" t="s">
        <v>243</v>
      </c>
      <c r="C26" s="143"/>
      <c r="D26" s="143"/>
      <c r="E26" s="144">
        <v>-1177031</v>
      </c>
      <c r="F26" s="144">
        <v>-247176</v>
      </c>
      <c r="G26" s="144">
        <v>-247176</v>
      </c>
      <c r="H26" s="144">
        <v>0</v>
      </c>
      <c r="I26" s="144">
        <v>0</v>
      </c>
    </row>
    <row r="27" spans="1:9" ht="15.6">
      <c r="A27" s="143"/>
      <c r="B27" s="143" t="s">
        <v>244</v>
      </c>
      <c r="C27" s="143"/>
      <c r="D27" s="143"/>
      <c r="E27" s="144">
        <v>0</v>
      </c>
      <c r="F27" s="144">
        <v>0</v>
      </c>
      <c r="G27" s="144">
        <v>0</v>
      </c>
      <c r="H27" s="144">
        <v>0</v>
      </c>
      <c r="I27" s="144">
        <v>0</v>
      </c>
    </row>
    <row r="28" spans="1:9" ht="15.6">
      <c r="A28" s="143"/>
      <c r="B28" s="143" t="s">
        <v>245</v>
      </c>
      <c r="C28" s="143"/>
      <c r="D28" s="143"/>
      <c r="E28" s="144">
        <v>0</v>
      </c>
      <c r="F28" s="144">
        <v>0</v>
      </c>
      <c r="G28" s="144">
        <v>0</v>
      </c>
      <c r="H28" s="144">
        <v>0</v>
      </c>
      <c r="I28" s="144">
        <v>0</v>
      </c>
    </row>
    <row r="29" spans="1:9" ht="15.6">
      <c r="A29" s="143"/>
      <c r="B29" s="143" t="s">
        <v>246</v>
      </c>
      <c r="C29" s="143"/>
      <c r="D29" s="143"/>
      <c r="E29" s="144">
        <v>0</v>
      </c>
      <c r="F29" s="144">
        <v>0</v>
      </c>
      <c r="G29" s="144">
        <v>0</v>
      </c>
      <c r="H29" s="144">
        <v>0</v>
      </c>
      <c r="I29" s="144">
        <v>0</v>
      </c>
    </row>
    <row r="30" spans="1:9" ht="15.6">
      <c r="A30" s="143"/>
      <c r="B30" s="143" t="s">
        <v>247</v>
      </c>
      <c r="C30" s="143"/>
      <c r="D30" s="143"/>
      <c r="E30" s="144">
        <v>-984403</v>
      </c>
      <c r="F30" s="144">
        <v>-344541</v>
      </c>
      <c r="G30" s="144">
        <v>-206725</v>
      </c>
      <c r="H30" s="144">
        <v>0</v>
      </c>
      <c r="I30" s="144">
        <v>-137816</v>
      </c>
    </row>
    <row r="31" spans="1:9" ht="15.6">
      <c r="A31" s="143" t="s">
        <v>229</v>
      </c>
      <c r="B31" s="143"/>
      <c r="C31" s="143"/>
      <c r="D31" s="143"/>
      <c r="E31" s="144">
        <v>30069837</v>
      </c>
      <c r="F31" s="144">
        <v>6183375</v>
      </c>
      <c r="G31" s="144">
        <v>6314666</v>
      </c>
      <c r="H31" s="144">
        <v>-6526</v>
      </c>
      <c r="I31" s="144">
        <v>-137816</v>
      </c>
    </row>
    <row r="32" spans="1:9" ht="15.6">
      <c r="A32" s="143" t="s">
        <v>248</v>
      </c>
      <c r="B32" s="143"/>
      <c r="C32" s="143"/>
      <c r="D32" s="143"/>
      <c r="E32" s="144">
        <v>30069837</v>
      </c>
      <c r="F32" s="144">
        <v>6183375</v>
      </c>
      <c r="G32" s="144">
        <v>6314666</v>
      </c>
      <c r="H32" s="144">
        <v>-6526</v>
      </c>
      <c r="I32" s="144">
        <v>-137816</v>
      </c>
    </row>
    <row r="33" spans="1:9" ht="15.6">
      <c r="A33" s="143"/>
      <c r="B33" s="143" t="s">
        <v>249</v>
      </c>
      <c r="C33" s="143"/>
      <c r="D33" s="143"/>
      <c r="E33" s="144">
        <v>126401</v>
      </c>
      <c r="F33" s="144">
        <v>26544</v>
      </c>
      <c r="G33" s="144">
        <v>26544</v>
      </c>
      <c r="H33" s="144">
        <v>0</v>
      </c>
      <c r="I33" s="144">
        <v>0</v>
      </c>
    </row>
    <row r="34" spans="1:9" ht="15.6">
      <c r="A34" s="143"/>
      <c r="B34" s="143" t="s">
        <v>250</v>
      </c>
      <c r="C34" s="143"/>
      <c r="D34" s="143"/>
      <c r="E34" s="144">
        <v>918339</v>
      </c>
      <c r="F34" s="144">
        <v>192851</v>
      </c>
      <c r="G34" s="144">
        <v>192851</v>
      </c>
      <c r="H34" s="144">
        <v>0</v>
      </c>
      <c r="I34" s="144">
        <v>0</v>
      </c>
    </row>
    <row r="35" spans="1:9" ht="15.6">
      <c r="A35" s="143"/>
      <c r="B35" s="143" t="s">
        <v>251</v>
      </c>
      <c r="C35" s="143"/>
      <c r="D35" s="143"/>
      <c r="E35" s="144">
        <v>-277682</v>
      </c>
      <c r="F35" s="144">
        <v>-58313</v>
      </c>
      <c r="G35" s="144">
        <v>-58313</v>
      </c>
      <c r="H35" s="144">
        <v>0</v>
      </c>
      <c r="I35" s="144">
        <v>0</v>
      </c>
    </row>
    <row r="36" spans="1:9" ht="15.6">
      <c r="A36" s="143"/>
      <c r="B36" s="143" t="s">
        <v>252</v>
      </c>
      <c r="C36" s="143"/>
      <c r="D36" s="143"/>
      <c r="E36" s="144">
        <v>9592</v>
      </c>
      <c r="F36" s="144">
        <v>2014</v>
      </c>
      <c r="G36" s="144">
        <v>2014</v>
      </c>
      <c r="H36" s="144">
        <v>0</v>
      </c>
      <c r="I36" s="144">
        <v>0</v>
      </c>
    </row>
    <row r="37" spans="1:9" ht="15.6">
      <c r="A37" s="143"/>
      <c r="B37" s="143" t="s">
        <v>253</v>
      </c>
      <c r="C37" s="143"/>
      <c r="D37" s="143"/>
      <c r="E37" s="144">
        <v>19937</v>
      </c>
      <c r="F37" s="144">
        <v>4187</v>
      </c>
      <c r="G37" s="144">
        <v>4187</v>
      </c>
      <c r="H37" s="144">
        <v>0</v>
      </c>
      <c r="I37" s="144">
        <v>0</v>
      </c>
    </row>
    <row r="38" spans="1:9" ht="15.6">
      <c r="A38" s="143"/>
      <c r="B38" s="143" t="s">
        <v>254</v>
      </c>
      <c r="C38" s="143"/>
      <c r="D38" s="143"/>
      <c r="E38" s="144">
        <v>11585</v>
      </c>
      <c r="F38" s="144">
        <v>2433</v>
      </c>
      <c r="G38" s="144">
        <v>2433</v>
      </c>
      <c r="H38" s="144">
        <v>0</v>
      </c>
      <c r="I38" s="144">
        <v>0</v>
      </c>
    </row>
    <row r="39" spans="1:9" ht="15.6">
      <c r="A39" s="143"/>
      <c r="B39" s="143" t="s">
        <v>255</v>
      </c>
      <c r="C39" s="143"/>
      <c r="D39" s="143"/>
      <c r="E39" s="144">
        <v>-4245321</v>
      </c>
      <c r="F39" s="144">
        <v>-891517</v>
      </c>
      <c r="G39" s="144">
        <v>-891517</v>
      </c>
      <c r="H39" s="144">
        <v>0</v>
      </c>
      <c r="I39" s="144">
        <v>0</v>
      </c>
    </row>
    <row r="40" spans="1:9" ht="15.6">
      <c r="A40" s="143"/>
      <c r="B40" s="143" t="s">
        <v>256</v>
      </c>
      <c r="C40" s="143"/>
      <c r="D40" s="143"/>
      <c r="E40" s="144">
        <v>-724081</v>
      </c>
      <c r="F40" s="144">
        <v>-152057</v>
      </c>
      <c r="G40" s="144">
        <v>-152057</v>
      </c>
      <c r="H40" s="144">
        <v>0</v>
      </c>
      <c r="I40" s="144">
        <v>0</v>
      </c>
    </row>
    <row r="41" spans="1:9" ht="15.6">
      <c r="A41" s="143"/>
      <c r="B41" s="143" t="s">
        <v>257</v>
      </c>
      <c r="C41" s="143"/>
      <c r="D41" s="143"/>
      <c r="E41" s="144">
        <v>0</v>
      </c>
      <c r="F41" s="144">
        <v>0</v>
      </c>
      <c r="G41" s="144">
        <v>0</v>
      </c>
      <c r="H41" s="144">
        <v>0</v>
      </c>
      <c r="I41" s="144">
        <v>0</v>
      </c>
    </row>
    <row r="42" spans="1:9" ht="15.6">
      <c r="A42" s="143"/>
      <c r="B42" s="143" t="s">
        <v>258</v>
      </c>
      <c r="C42" s="143"/>
      <c r="D42" s="143"/>
      <c r="E42" s="144">
        <v>0</v>
      </c>
      <c r="F42" s="144">
        <v>0</v>
      </c>
      <c r="G42" s="144">
        <v>0</v>
      </c>
      <c r="H42" s="144">
        <v>0</v>
      </c>
      <c r="I42" s="144">
        <v>0</v>
      </c>
    </row>
    <row r="43" spans="1:9" ht="15.6">
      <c r="A43" s="143"/>
      <c r="B43" s="143" t="s">
        <v>259</v>
      </c>
      <c r="C43" s="143"/>
      <c r="D43" s="143"/>
      <c r="E43" s="144">
        <v>60579</v>
      </c>
      <c r="F43" s="144">
        <v>12722</v>
      </c>
      <c r="G43" s="144">
        <v>12722</v>
      </c>
      <c r="H43" s="144">
        <v>0</v>
      </c>
      <c r="I43" s="144">
        <v>0</v>
      </c>
    </row>
    <row r="44" spans="1:9" ht="15.6">
      <c r="A44" s="143" t="s">
        <v>229</v>
      </c>
      <c r="B44" s="143"/>
      <c r="C44" s="143"/>
      <c r="D44" s="143"/>
      <c r="E44" s="144">
        <v>-4100650</v>
      </c>
      <c r="F44" s="144">
        <v>-861136</v>
      </c>
      <c r="G44" s="144">
        <v>-861136</v>
      </c>
      <c r="H44" s="144">
        <v>0</v>
      </c>
      <c r="I44" s="144">
        <v>0</v>
      </c>
    </row>
    <row r="45" spans="1:9" ht="15.6">
      <c r="A45" s="143" t="s">
        <v>260</v>
      </c>
      <c r="B45" s="143"/>
      <c r="C45" s="143"/>
      <c r="D45" s="143"/>
      <c r="E45" s="144">
        <v>-4100650</v>
      </c>
      <c r="F45" s="144">
        <v>-861136</v>
      </c>
      <c r="G45" s="144">
        <v>-861136</v>
      </c>
      <c r="H45" s="144">
        <v>0</v>
      </c>
      <c r="I45" s="144">
        <v>0</v>
      </c>
    </row>
    <row r="46" spans="1:9" ht="15.6">
      <c r="A46" s="143" t="s">
        <v>261</v>
      </c>
      <c r="B46" s="143"/>
      <c r="C46" s="143"/>
      <c r="D46" s="143"/>
      <c r="E46" s="144">
        <v>23995753</v>
      </c>
      <c r="F46" s="144">
        <v>3244399</v>
      </c>
      <c r="G46" s="144">
        <v>5039108</v>
      </c>
      <c r="H46" s="144">
        <v>-6526</v>
      </c>
      <c r="I46" s="144">
        <v>-1801234</v>
      </c>
    </row>
    <row r="47" spans="1:9" ht="15.6">
      <c r="A47" s="143" t="s">
        <v>262</v>
      </c>
      <c r="B47" s="143"/>
      <c r="C47" s="143"/>
      <c r="D47" s="143"/>
      <c r="E47" s="144">
        <v>23995753</v>
      </c>
      <c r="F47" s="144">
        <v>3244399</v>
      </c>
      <c r="G47" s="144">
        <v>5039108</v>
      </c>
      <c r="H47" s="144">
        <v>-6526</v>
      </c>
      <c r="I47" s="144">
        <v>-1801234</v>
      </c>
    </row>
    <row r="48" spans="1:9" ht="15.6">
      <c r="A48" s="143" t="s">
        <v>263</v>
      </c>
      <c r="B48" s="143" t="s">
        <v>264</v>
      </c>
      <c r="C48" s="143"/>
      <c r="D48" s="143"/>
      <c r="E48" s="143"/>
      <c r="F48" s="143"/>
      <c r="G48" s="143"/>
      <c r="H48" s="143"/>
      <c r="I48" s="143"/>
    </row>
    <row r="49" spans="1:9" ht="15.6">
      <c r="A49" s="143" t="s">
        <v>265</v>
      </c>
      <c r="B49" s="143"/>
      <c r="C49" s="143"/>
      <c r="D49" s="143"/>
      <c r="E49" s="144">
        <v>23995753</v>
      </c>
      <c r="F49" s="144">
        <v>3244399</v>
      </c>
      <c r="G49" s="144">
        <v>5039108</v>
      </c>
      <c r="H49" s="144">
        <v>-6526</v>
      </c>
      <c r="I49" s="144">
        <v>-1801234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608C3-15D5-4A17-8855-C60E1FA6D0DC}">
  <dimension ref="A1:K49"/>
  <sheetViews>
    <sheetView topLeftCell="A15" zoomScale="80" zoomScaleNormal="80" workbookViewId="0">
      <selection activeCell="B23" sqref="B23:Q23"/>
    </sheetView>
  </sheetViews>
  <sheetFormatPr defaultRowHeight="15"/>
  <cols>
    <col min="1" max="1" width="35" bestFit="1" customWidth="1"/>
    <col min="2" max="2" width="25.36328125" bestFit="1" customWidth="1"/>
    <col min="3" max="3" width="5.90625" bestFit="1" customWidth="1"/>
    <col min="5" max="5" width="13.36328125" bestFit="1" customWidth="1"/>
    <col min="6" max="6" width="11" bestFit="1" customWidth="1"/>
    <col min="7" max="7" width="10.6328125" bestFit="1" customWidth="1"/>
    <col min="8" max="8" width="8.1796875" bestFit="1" customWidth="1"/>
    <col min="9" max="9" width="11" bestFit="1" customWidth="1"/>
    <col min="11" max="11" width="18.453125" bestFit="1" customWidth="1"/>
  </cols>
  <sheetData>
    <row r="1" spans="1:11" ht="15.6">
      <c r="A1" s="146" t="s">
        <v>214</v>
      </c>
      <c r="B1" s="146"/>
      <c r="C1" s="146" t="s">
        <v>215</v>
      </c>
      <c r="D1" s="146"/>
      <c r="E1" s="146"/>
      <c r="F1" s="146"/>
      <c r="G1" s="146"/>
      <c r="H1" s="146"/>
      <c r="I1" s="146"/>
    </row>
    <row r="2" spans="1:11" ht="15.6">
      <c r="A2" s="146"/>
      <c r="B2" s="146"/>
      <c r="C2" s="146"/>
      <c r="D2" s="146"/>
      <c r="E2" s="146" t="s">
        <v>217</v>
      </c>
      <c r="F2" s="146" t="s">
        <v>218</v>
      </c>
      <c r="G2" s="146" t="s">
        <v>219</v>
      </c>
      <c r="H2" s="146" t="s">
        <v>220</v>
      </c>
      <c r="I2" s="146" t="s">
        <v>221</v>
      </c>
    </row>
    <row r="3" spans="1:11" ht="15.6">
      <c r="A3" s="146" t="s">
        <v>216</v>
      </c>
      <c r="B3" s="146"/>
      <c r="C3" s="146">
        <v>2023</v>
      </c>
      <c r="D3" s="146"/>
      <c r="E3" s="146"/>
      <c r="F3" s="146"/>
      <c r="G3" s="146"/>
      <c r="H3" s="146"/>
      <c r="I3" s="146"/>
    </row>
    <row r="4" spans="1:11" ht="15.6">
      <c r="A4" s="146" t="s">
        <v>268</v>
      </c>
      <c r="B4" s="146"/>
      <c r="C4" s="146"/>
      <c r="D4" s="146"/>
      <c r="E4" s="146"/>
      <c r="F4" s="146"/>
      <c r="G4" s="146"/>
      <c r="H4" s="146"/>
      <c r="I4" s="146"/>
    </row>
    <row r="5" spans="1:11" ht="15.6">
      <c r="A5" s="146" t="s">
        <v>157</v>
      </c>
      <c r="B5" s="146"/>
      <c r="C5" s="146"/>
      <c r="D5" s="146"/>
      <c r="E5" s="146"/>
      <c r="F5" s="146"/>
      <c r="G5" s="146"/>
      <c r="H5" s="146"/>
      <c r="I5" s="146"/>
    </row>
    <row r="6" spans="1:11" ht="15.6">
      <c r="A6" s="146" t="s">
        <v>222</v>
      </c>
      <c r="B6" s="146"/>
      <c r="C6" s="146"/>
      <c r="D6" s="146"/>
      <c r="E6" s="146"/>
      <c r="F6" s="146"/>
      <c r="G6" s="146"/>
      <c r="H6" s="146"/>
      <c r="I6" s="146"/>
    </row>
    <row r="7" spans="1:11" ht="15.6">
      <c r="A7" s="146" t="s">
        <v>224</v>
      </c>
      <c r="B7" s="146"/>
      <c r="C7" s="146"/>
      <c r="D7" s="146"/>
      <c r="E7" s="146"/>
      <c r="F7" s="146"/>
      <c r="G7" s="146"/>
      <c r="H7" s="146"/>
      <c r="I7" s="146"/>
    </row>
    <row r="8" spans="1:11" ht="15.6">
      <c r="A8" s="146"/>
      <c r="B8" s="146" t="s">
        <v>225</v>
      </c>
      <c r="C8" s="146"/>
      <c r="D8" s="146"/>
      <c r="E8" s="147">
        <v>-3784972</v>
      </c>
      <c r="F8" s="147">
        <v>-794874</v>
      </c>
      <c r="G8" s="147">
        <v>-794844</v>
      </c>
      <c r="H8" s="147">
        <v>0</v>
      </c>
      <c r="I8" s="147">
        <v>-30</v>
      </c>
    </row>
    <row r="9" spans="1:11" ht="15.6">
      <c r="A9" s="146"/>
      <c r="B9" s="146" t="s">
        <v>226</v>
      </c>
      <c r="C9" s="146"/>
      <c r="D9" s="146"/>
      <c r="E9" s="147">
        <v>786182</v>
      </c>
      <c r="F9" s="147">
        <v>165098</v>
      </c>
      <c r="G9" s="147">
        <v>165098</v>
      </c>
      <c r="H9" s="147">
        <v>0</v>
      </c>
      <c r="I9" s="147">
        <v>0</v>
      </c>
      <c r="K9" t="s">
        <v>266</v>
      </c>
    </row>
    <row r="10" spans="1:11" ht="15.6">
      <c r="A10" s="146"/>
      <c r="B10" s="146" t="s">
        <v>227</v>
      </c>
      <c r="C10" s="146"/>
      <c r="D10" s="146"/>
      <c r="E10" s="147">
        <v>0</v>
      </c>
      <c r="F10" s="147">
        <v>0</v>
      </c>
      <c r="G10" s="147">
        <v>0</v>
      </c>
      <c r="H10" s="147">
        <v>0</v>
      </c>
      <c r="I10" s="147">
        <v>0</v>
      </c>
      <c r="K10" s="145">
        <f>I11+I30</f>
        <v>-1841824</v>
      </c>
    </row>
    <row r="11" spans="1:11" ht="15.6">
      <c r="A11" s="146"/>
      <c r="B11" s="146" t="s">
        <v>228</v>
      </c>
      <c r="C11" s="146"/>
      <c r="D11" s="146"/>
      <c r="E11" s="147">
        <v>-1292449</v>
      </c>
      <c r="F11" s="147">
        <v>-1958108</v>
      </c>
      <c r="G11" s="147">
        <v>-271414</v>
      </c>
      <c r="H11" s="147">
        <v>0</v>
      </c>
      <c r="I11" s="147">
        <v>-1686694</v>
      </c>
    </row>
    <row r="12" spans="1:11" ht="15.6">
      <c r="A12" s="146" t="s">
        <v>229</v>
      </c>
      <c r="B12" s="146"/>
      <c r="C12" s="146"/>
      <c r="D12" s="146"/>
      <c r="E12" s="147">
        <v>-4291239</v>
      </c>
      <c r="F12" s="147">
        <v>-2587884</v>
      </c>
      <c r="G12" s="147">
        <v>-901160</v>
      </c>
      <c r="H12" s="147">
        <v>0</v>
      </c>
      <c r="I12" s="147">
        <v>-1686723</v>
      </c>
    </row>
    <row r="13" spans="1:11" ht="15.6">
      <c r="A13" s="146" t="s">
        <v>230</v>
      </c>
      <c r="B13" s="146"/>
      <c r="C13" s="146"/>
      <c r="D13" s="146"/>
      <c r="E13" s="147">
        <v>-4291239</v>
      </c>
      <c r="F13" s="147">
        <v>-2587884</v>
      </c>
      <c r="G13" s="147">
        <v>-901160</v>
      </c>
      <c r="H13" s="147">
        <v>0</v>
      </c>
      <c r="I13" s="147">
        <v>-1686723</v>
      </c>
    </row>
    <row r="14" spans="1:11" ht="15.6">
      <c r="A14" s="146"/>
      <c r="B14" s="146" t="s">
        <v>231</v>
      </c>
      <c r="C14" s="146"/>
      <c r="D14" s="146"/>
      <c r="E14" s="147">
        <v>-31096</v>
      </c>
      <c r="F14" s="147">
        <v>0</v>
      </c>
      <c r="G14" s="147">
        <v>-6530</v>
      </c>
      <c r="H14" s="147">
        <v>-6530</v>
      </c>
      <c r="I14" s="147">
        <v>0</v>
      </c>
    </row>
    <row r="15" spans="1:11" ht="15.6">
      <c r="A15" s="146"/>
      <c r="B15" s="146" t="s">
        <v>232</v>
      </c>
      <c r="C15" s="146"/>
      <c r="D15" s="146"/>
      <c r="E15" s="147">
        <v>0</v>
      </c>
      <c r="F15" s="147">
        <v>0</v>
      </c>
      <c r="G15" s="147">
        <v>0</v>
      </c>
      <c r="H15" s="147">
        <v>0</v>
      </c>
      <c r="I15" s="147">
        <v>0</v>
      </c>
    </row>
    <row r="16" spans="1:11" ht="15.6">
      <c r="A16" s="146"/>
      <c r="B16" s="146" t="s">
        <v>233</v>
      </c>
      <c r="C16" s="146"/>
      <c r="D16" s="146"/>
      <c r="E16" s="147">
        <v>2545405</v>
      </c>
      <c r="F16" s="147">
        <v>534535</v>
      </c>
      <c r="G16" s="147">
        <v>534535</v>
      </c>
      <c r="H16" s="147">
        <v>0</v>
      </c>
      <c r="I16" s="147">
        <v>0</v>
      </c>
    </row>
    <row r="17" spans="1:9" ht="15.6">
      <c r="A17" s="146"/>
      <c r="B17" s="146" t="s">
        <v>234</v>
      </c>
      <c r="C17" s="146"/>
      <c r="D17" s="146"/>
      <c r="E17" s="147">
        <v>-322</v>
      </c>
      <c r="F17" s="147">
        <v>-68</v>
      </c>
      <c r="G17" s="147">
        <v>-68</v>
      </c>
      <c r="H17" s="147">
        <v>0</v>
      </c>
      <c r="I17" s="147">
        <v>0</v>
      </c>
    </row>
    <row r="18" spans="1:9" ht="15.6">
      <c r="A18" s="146"/>
      <c r="B18" s="146" t="s">
        <v>235</v>
      </c>
      <c r="C18" s="146"/>
      <c r="D18" s="146"/>
      <c r="E18" s="147">
        <v>-111517</v>
      </c>
      <c r="F18" s="147">
        <v>-23419</v>
      </c>
      <c r="G18" s="147">
        <v>-23419</v>
      </c>
      <c r="H18" s="147">
        <v>0</v>
      </c>
      <c r="I18" s="147">
        <v>0</v>
      </c>
    </row>
    <row r="19" spans="1:9" ht="15.6">
      <c r="A19" s="146"/>
      <c r="B19" s="146" t="s">
        <v>236</v>
      </c>
      <c r="C19" s="146"/>
      <c r="D19" s="146"/>
      <c r="E19" s="147">
        <v>240593</v>
      </c>
      <c r="F19" s="147">
        <v>50524</v>
      </c>
      <c r="G19" s="147">
        <v>50524</v>
      </c>
      <c r="H19" s="147">
        <v>0</v>
      </c>
      <c r="I19" s="147">
        <v>0</v>
      </c>
    </row>
    <row r="20" spans="1:9" ht="15.6">
      <c r="A20" s="146"/>
      <c r="B20" s="146" t="s">
        <v>237</v>
      </c>
      <c r="C20" s="146"/>
      <c r="D20" s="146"/>
      <c r="E20" s="147">
        <v>16682166</v>
      </c>
      <c r="F20" s="147">
        <v>3503255</v>
      </c>
      <c r="G20" s="147">
        <v>3503255</v>
      </c>
      <c r="H20" s="147">
        <v>0</v>
      </c>
      <c r="I20" s="147">
        <v>0</v>
      </c>
    </row>
    <row r="21" spans="1:9" ht="15.6">
      <c r="A21" s="146"/>
      <c r="B21" s="146" t="s">
        <v>238</v>
      </c>
      <c r="C21" s="146"/>
      <c r="D21" s="146"/>
      <c r="E21" s="147">
        <v>-27329</v>
      </c>
      <c r="F21" s="147">
        <v>-5739</v>
      </c>
      <c r="G21" s="147">
        <v>-5739</v>
      </c>
      <c r="H21" s="147">
        <v>0</v>
      </c>
      <c r="I21" s="147">
        <v>0</v>
      </c>
    </row>
    <row r="22" spans="1:9" ht="15.6">
      <c r="A22" s="146"/>
      <c r="B22" s="146" t="s">
        <v>239</v>
      </c>
      <c r="C22" s="146"/>
      <c r="D22" s="146"/>
      <c r="E22" s="147">
        <v>-4074</v>
      </c>
      <c r="F22" s="147">
        <v>-856</v>
      </c>
      <c r="G22" s="147">
        <v>-856</v>
      </c>
      <c r="H22" s="147">
        <v>0</v>
      </c>
      <c r="I22" s="147">
        <v>0</v>
      </c>
    </row>
    <row r="23" spans="1:9" ht="15.6">
      <c r="A23" s="146"/>
      <c r="B23" s="146" t="s">
        <v>240</v>
      </c>
      <c r="C23" s="146"/>
      <c r="D23" s="146"/>
      <c r="E23" s="147">
        <v>-39678</v>
      </c>
      <c r="F23" s="147">
        <v>-8332</v>
      </c>
      <c r="G23" s="147">
        <v>-8332</v>
      </c>
      <c r="H23" s="147">
        <v>0</v>
      </c>
      <c r="I23" s="147">
        <v>0</v>
      </c>
    </row>
    <row r="24" spans="1:9" ht="15.6">
      <c r="A24" s="146"/>
      <c r="B24" s="146" t="s">
        <v>241</v>
      </c>
      <c r="C24" s="146"/>
      <c r="D24" s="146"/>
      <c r="E24" s="147">
        <v>-738696</v>
      </c>
      <c r="F24" s="147">
        <v>-155126</v>
      </c>
      <c r="G24" s="147">
        <v>-155126</v>
      </c>
      <c r="H24" s="147">
        <v>0</v>
      </c>
      <c r="I24" s="147">
        <v>0</v>
      </c>
    </row>
    <row r="25" spans="1:9" ht="15.6">
      <c r="A25" s="146"/>
      <c r="B25" s="146" t="s">
        <v>242</v>
      </c>
      <c r="C25" s="146"/>
      <c r="D25" s="146"/>
      <c r="E25" s="147">
        <v>10596566</v>
      </c>
      <c r="F25" s="147">
        <v>2225279</v>
      </c>
      <c r="G25" s="147">
        <v>2225279</v>
      </c>
      <c r="H25" s="147">
        <v>0</v>
      </c>
      <c r="I25" s="147">
        <v>0</v>
      </c>
    </row>
    <row r="26" spans="1:9" ht="15.6">
      <c r="A26" s="146"/>
      <c r="B26" s="146" t="s">
        <v>243</v>
      </c>
      <c r="C26" s="146"/>
      <c r="D26" s="146"/>
      <c r="E26" s="147">
        <v>-1026714</v>
      </c>
      <c r="F26" s="147">
        <v>-215610</v>
      </c>
      <c r="G26" s="147">
        <v>-215610</v>
      </c>
      <c r="H26" s="147">
        <v>0</v>
      </c>
      <c r="I26" s="147">
        <v>0</v>
      </c>
    </row>
    <row r="27" spans="1:9" ht="15.6">
      <c r="A27" s="146"/>
      <c r="B27" s="146" t="s">
        <v>244</v>
      </c>
      <c r="C27" s="146"/>
      <c r="D27" s="146"/>
      <c r="E27" s="147">
        <v>0</v>
      </c>
      <c r="F27" s="147">
        <v>0</v>
      </c>
      <c r="G27" s="147">
        <v>0</v>
      </c>
      <c r="H27" s="147">
        <v>0</v>
      </c>
      <c r="I27" s="147">
        <v>0</v>
      </c>
    </row>
    <row r="28" spans="1:9" ht="15.6">
      <c r="A28" s="146"/>
      <c r="B28" s="146" t="s">
        <v>245</v>
      </c>
      <c r="C28" s="146"/>
      <c r="D28" s="146"/>
      <c r="E28" s="147">
        <v>0</v>
      </c>
      <c r="F28" s="147">
        <v>0</v>
      </c>
      <c r="G28" s="147">
        <v>0</v>
      </c>
      <c r="H28" s="147">
        <v>0</v>
      </c>
      <c r="I28" s="147">
        <v>0</v>
      </c>
    </row>
    <row r="29" spans="1:9" ht="15.6">
      <c r="A29" s="146"/>
      <c r="B29" s="146" t="s">
        <v>246</v>
      </c>
      <c r="C29" s="146"/>
      <c r="D29" s="146"/>
      <c r="E29" s="147">
        <v>0</v>
      </c>
      <c r="F29" s="147">
        <v>0</v>
      </c>
      <c r="G29" s="147">
        <v>0</v>
      </c>
      <c r="H29" s="147">
        <v>0</v>
      </c>
      <c r="I29" s="147">
        <v>0</v>
      </c>
    </row>
    <row r="30" spans="1:9" ht="15.6">
      <c r="A30" s="146"/>
      <c r="B30" s="146" t="s">
        <v>247</v>
      </c>
      <c r="C30" s="146"/>
      <c r="D30" s="146"/>
      <c r="E30" s="147">
        <v>-1108074</v>
      </c>
      <c r="F30" s="147">
        <v>-387826</v>
      </c>
      <c r="G30" s="147">
        <v>-232695</v>
      </c>
      <c r="H30" s="147">
        <v>0</v>
      </c>
      <c r="I30" s="147">
        <v>-155130</v>
      </c>
    </row>
    <row r="31" spans="1:9" ht="15.6">
      <c r="A31" s="146" t="s">
        <v>229</v>
      </c>
      <c r="B31" s="146"/>
      <c r="C31" s="146"/>
      <c r="D31" s="146"/>
      <c r="E31" s="147">
        <v>26977229</v>
      </c>
      <c r="F31" s="147">
        <v>5516618</v>
      </c>
      <c r="G31" s="147">
        <v>5665218</v>
      </c>
      <c r="H31" s="147">
        <v>-6530</v>
      </c>
      <c r="I31" s="147">
        <v>-155130</v>
      </c>
    </row>
    <row r="32" spans="1:9" ht="15.6">
      <c r="A32" s="146" t="s">
        <v>248</v>
      </c>
      <c r="B32" s="146"/>
      <c r="C32" s="146"/>
      <c r="D32" s="146"/>
      <c r="E32" s="147">
        <v>26977229</v>
      </c>
      <c r="F32" s="147">
        <v>5516618</v>
      </c>
      <c r="G32" s="147">
        <v>5665218</v>
      </c>
      <c r="H32" s="147">
        <v>-6530</v>
      </c>
      <c r="I32" s="147">
        <v>-155130</v>
      </c>
    </row>
    <row r="33" spans="1:9" ht="15.6">
      <c r="A33" s="146"/>
      <c r="B33" s="146" t="s">
        <v>249</v>
      </c>
      <c r="C33" s="146"/>
      <c r="D33" s="146"/>
      <c r="E33" s="147">
        <v>136166</v>
      </c>
      <c r="F33" s="147">
        <v>28595</v>
      </c>
      <c r="G33" s="147">
        <v>28595</v>
      </c>
      <c r="H33" s="147">
        <v>0</v>
      </c>
      <c r="I33" s="147">
        <v>0</v>
      </c>
    </row>
    <row r="34" spans="1:9" ht="15.6">
      <c r="A34" s="146"/>
      <c r="B34" s="146" t="s">
        <v>250</v>
      </c>
      <c r="C34" s="146"/>
      <c r="D34" s="146"/>
      <c r="E34" s="147">
        <v>1155831</v>
      </c>
      <c r="F34" s="147">
        <v>242724</v>
      </c>
      <c r="G34" s="147">
        <v>242724</v>
      </c>
      <c r="H34" s="147">
        <v>0</v>
      </c>
      <c r="I34" s="147">
        <v>0</v>
      </c>
    </row>
    <row r="35" spans="1:9" ht="15.6">
      <c r="A35" s="146"/>
      <c r="B35" s="146" t="s">
        <v>251</v>
      </c>
      <c r="C35" s="146"/>
      <c r="D35" s="146"/>
      <c r="E35" s="147">
        <v>-132071</v>
      </c>
      <c r="F35" s="147">
        <v>-27735</v>
      </c>
      <c r="G35" s="147">
        <v>-27735</v>
      </c>
      <c r="H35" s="147">
        <v>0</v>
      </c>
      <c r="I35" s="147">
        <v>0</v>
      </c>
    </row>
    <row r="36" spans="1:9" ht="15.6">
      <c r="A36" s="146"/>
      <c r="B36" s="146" t="s">
        <v>252</v>
      </c>
      <c r="C36" s="146"/>
      <c r="D36" s="146"/>
      <c r="E36" s="147">
        <v>9431</v>
      </c>
      <c r="F36" s="147">
        <v>1981</v>
      </c>
      <c r="G36" s="147">
        <v>1981</v>
      </c>
      <c r="H36" s="147">
        <v>0</v>
      </c>
      <c r="I36" s="147">
        <v>0</v>
      </c>
    </row>
    <row r="37" spans="1:9" ht="15.6">
      <c r="A37" s="146"/>
      <c r="B37" s="146" t="s">
        <v>253</v>
      </c>
      <c r="C37" s="146"/>
      <c r="D37" s="146"/>
      <c r="E37" s="147">
        <v>5855</v>
      </c>
      <c r="F37" s="147">
        <v>1229</v>
      </c>
      <c r="G37" s="147">
        <v>1229</v>
      </c>
      <c r="H37" s="147">
        <v>0</v>
      </c>
      <c r="I37" s="147">
        <v>0</v>
      </c>
    </row>
    <row r="38" spans="1:9" ht="15.6">
      <c r="A38" s="146"/>
      <c r="B38" s="146" t="s">
        <v>254</v>
      </c>
      <c r="C38" s="146"/>
      <c r="D38" s="146"/>
      <c r="E38" s="147">
        <v>11584</v>
      </c>
      <c r="F38" s="147">
        <v>2433</v>
      </c>
      <c r="G38" s="147">
        <v>2433</v>
      </c>
      <c r="H38" s="147">
        <v>0</v>
      </c>
      <c r="I38" s="147">
        <v>0</v>
      </c>
    </row>
    <row r="39" spans="1:9" ht="15.6">
      <c r="A39" s="146"/>
      <c r="B39" s="146" t="s">
        <v>255</v>
      </c>
      <c r="C39" s="146"/>
      <c r="D39" s="146"/>
      <c r="E39" s="147">
        <v>-2175258</v>
      </c>
      <c r="F39" s="147">
        <v>-456804</v>
      </c>
      <c r="G39" s="147">
        <v>-456804</v>
      </c>
      <c r="H39" s="147">
        <v>0</v>
      </c>
      <c r="I39" s="147">
        <v>0</v>
      </c>
    </row>
    <row r="40" spans="1:9" ht="15.6">
      <c r="A40" s="146"/>
      <c r="B40" s="146" t="s">
        <v>256</v>
      </c>
      <c r="C40" s="146"/>
      <c r="D40" s="146"/>
      <c r="E40" s="147">
        <v>-2410243</v>
      </c>
      <c r="F40" s="147">
        <v>-506151</v>
      </c>
      <c r="G40" s="147">
        <v>-506151</v>
      </c>
      <c r="H40" s="147">
        <v>0</v>
      </c>
      <c r="I40" s="147">
        <v>0</v>
      </c>
    </row>
    <row r="41" spans="1:9" ht="15.6">
      <c r="A41" s="146"/>
      <c r="B41" s="146" t="s">
        <v>257</v>
      </c>
      <c r="C41" s="146"/>
      <c r="D41" s="146"/>
      <c r="E41" s="147">
        <v>0</v>
      </c>
      <c r="F41" s="147">
        <v>0</v>
      </c>
      <c r="G41" s="147">
        <v>0</v>
      </c>
      <c r="H41" s="147">
        <v>0</v>
      </c>
      <c r="I41" s="147">
        <v>0</v>
      </c>
    </row>
    <row r="42" spans="1:9" ht="15.6">
      <c r="A42" s="146"/>
      <c r="B42" s="146" t="s">
        <v>258</v>
      </c>
      <c r="C42" s="146"/>
      <c r="D42" s="146"/>
      <c r="E42" s="147">
        <v>0</v>
      </c>
      <c r="F42" s="147">
        <v>0</v>
      </c>
      <c r="G42" s="147">
        <v>0</v>
      </c>
      <c r="H42" s="147">
        <v>0</v>
      </c>
      <c r="I42" s="147">
        <v>0</v>
      </c>
    </row>
    <row r="43" spans="1:9" ht="15.6">
      <c r="A43" s="146"/>
      <c r="B43" s="146" t="s">
        <v>259</v>
      </c>
      <c r="C43" s="146"/>
      <c r="D43" s="146"/>
      <c r="E43" s="147">
        <v>41301</v>
      </c>
      <c r="F43" s="147">
        <v>8673</v>
      </c>
      <c r="G43" s="147">
        <v>8673</v>
      </c>
      <c r="H43" s="147">
        <v>0</v>
      </c>
      <c r="I43" s="147">
        <v>0</v>
      </c>
    </row>
    <row r="44" spans="1:9" ht="15.6">
      <c r="A44" s="146" t="s">
        <v>229</v>
      </c>
      <c r="B44" s="146"/>
      <c r="C44" s="146"/>
      <c r="D44" s="146"/>
      <c r="E44" s="147">
        <v>-3357405</v>
      </c>
      <c r="F44" s="147">
        <v>-705055</v>
      </c>
      <c r="G44" s="147">
        <v>-705055</v>
      </c>
      <c r="H44" s="147">
        <v>0</v>
      </c>
      <c r="I44" s="147">
        <v>0</v>
      </c>
    </row>
    <row r="45" spans="1:9" ht="15.6">
      <c r="A45" s="146" t="s">
        <v>260</v>
      </c>
      <c r="B45" s="146"/>
      <c r="C45" s="146"/>
      <c r="D45" s="146"/>
      <c r="E45" s="147">
        <v>-3357405</v>
      </c>
      <c r="F45" s="147">
        <v>-705055</v>
      </c>
      <c r="G45" s="147">
        <v>-705055</v>
      </c>
      <c r="H45" s="147">
        <v>0</v>
      </c>
      <c r="I45" s="147">
        <v>0</v>
      </c>
    </row>
    <row r="46" spans="1:9" ht="15.6">
      <c r="A46" s="146" t="s">
        <v>261</v>
      </c>
      <c r="B46" s="146"/>
      <c r="C46" s="146"/>
      <c r="D46" s="146"/>
      <c r="E46" s="147">
        <v>19328584</v>
      </c>
      <c r="F46" s="147">
        <v>2223679</v>
      </c>
      <c r="G46" s="147">
        <v>4059003</v>
      </c>
      <c r="H46" s="147">
        <v>-6530</v>
      </c>
      <c r="I46" s="147">
        <v>-1841854</v>
      </c>
    </row>
    <row r="47" spans="1:9" ht="15.6">
      <c r="A47" s="146" t="s">
        <v>262</v>
      </c>
      <c r="B47" s="146"/>
      <c r="C47" s="146"/>
      <c r="D47" s="146"/>
      <c r="E47" s="147">
        <v>19328584</v>
      </c>
      <c r="F47" s="147">
        <v>2223679</v>
      </c>
      <c r="G47" s="147">
        <v>4059003</v>
      </c>
      <c r="H47" s="147">
        <v>-6530</v>
      </c>
      <c r="I47" s="147">
        <v>-1841854</v>
      </c>
    </row>
    <row r="48" spans="1:9" ht="15.6">
      <c r="A48" s="146" t="s">
        <v>269</v>
      </c>
      <c r="B48" s="146" t="s">
        <v>264</v>
      </c>
      <c r="C48" s="146"/>
      <c r="D48" s="146"/>
      <c r="E48" s="146"/>
      <c r="F48" s="146"/>
      <c r="G48" s="146"/>
      <c r="H48" s="146"/>
      <c r="I48" s="146"/>
    </row>
    <row r="49" spans="1:9" ht="15.6">
      <c r="A49" s="146" t="s">
        <v>265</v>
      </c>
      <c r="B49" s="146"/>
      <c r="C49" s="146"/>
      <c r="D49" s="146"/>
      <c r="E49" s="147">
        <v>19328584</v>
      </c>
      <c r="F49" s="147">
        <v>2223679</v>
      </c>
      <c r="G49" s="147">
        <v>4059003</v>
      </c>
      <c r="H49" s="147">
        <v>-6530</v>
      </c>
      <c r="I49" s="147">
        <v>-1841854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24F71AFEB35C4BB7D02F9717AF7062" ma:contentTypeVersion="3" ma:contentTypeDescription="Create a new document." ma:contentTypeScope="" ma:versionID="f72114207f77428a63dbe71c7492d4d4">
  <xsd:schema xmlns:xsd="http://www.w3.org/2001/XMLSchema" xmlns:xs="http://www.w3.org/2001/XMLSchema" xmlns:p="http://schemas.microsoft.com/office/2006/metadata/properties" xmlns:ns2="183a404b-f228-4879-b45a-49ba5468ac63" targetNamespace="http://schemas.microsoft.com/office/2006/metadata/properties" ma:root="true" ma:fieldsID="a12532894cb39263777fbb1df4908db1" ns2:_="">
    <xsd:import namespace="183a404b-f228-4879-b45a-49ba5468ac63"/>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3a404b-f228-4879-b45a-49ba5468ac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BC22674-5943-409E-A911-82EF6D8335CD}"/>
</file>

<file path=customXml/itemProps2.xml><?xml version="1.0" encoding="utf-8"?>
<ds:datastoreItem xmlns:ds="http://schemas.openxmlformats.org/officeDocument/2006/customXml" ds:itemID="{A36BF3AF-9F0C-4204-B4BA-0781672BEEFE}"/>
</file>

<file path=customXml/itemProps3.xml><?xml version="1.0" encoding="utf-8"?>
<ds:datastoreItem xmlns:ds="http://schemas.openxmlformats.org/officeDocument/2006/customXml" ds:itemID="{E2A90B9A-1B6B-49BF-855E-42FBA7FE119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A3.1-EDIT-DDIT</vt:lpstr>
      <vt:lpstr>A3.2-EDIT-DDIT.dtl</vt:lpstr>
      <vt:lpstr>DT By OI</vt:lpstr>
      <vt:lpstr>FF1 to A3.1 Tie Out</vt:lpstr>
      <vt:lpstr>254015 12.31.2024</vt:lpstr>
      <vt:lpstr>182392 12.31.2024</vt:lpstr>
      <vt:lpstr>2024 ARAM and 2023 True Up</vt:lpstr>
      <vt:lpstr>Report 260 2024 Q4 Prov.</vt:lpstr>
      <vt:lpstr>Report 260 2023 TR</vt:lpstr>
      <vt:lpstr>BHSC SC ARAM 2024</vt:lpstr>
      <vt:lpstr>Report 260 SC 2024</vt:lpstr>
      <vt:lpstr>BHSC SC ARAM 2023</vt:lpstr>
      <vt:lpstr>Report 260 SC 2023</vt:lpstr>
      <vt:lpstr>'A3.2-EDIT-DDIT.dtl'!Print_Area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Lever, Henry</dc:creator>
  <cp:lastModifiedBy>Lever, Henry</cp:lastModifiedBy>
  <dcterms:created xsi:type="dcterms:W3CDTF">2025-04-07T21:04:43Z</dcterms:created>
  <dcterms:modified xsi:type="dcterms:W3CDTF">2025-04-23T20:43:52Z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0x0101000424F71AFEB35C4BB7D02F9717AF7062</vt:lpwstr>
  </property>
</Properties>
</file>