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lackhillscorp.sharepoint.com/sites/RegulatoryHub-BHPTrueUpFilings/2025 BHP TrueUp Empty/Final Filing Package/"/>
    </mc:Choice>
  </mc:AlternateContent>
  <xr:revisionPtr revIDLastSave="1" documentId="13_ncr:1_{B4C96FFA-D0D2-4175-A755-079078542B92}" xr6:coauthVersionLast="47" xr6:coauthVersionMax="47" xr10:uidLastSave="{E69E6FEE-C7E7-47A6-8589-0A32BA2117F4}"/>
  <bookViews>
    <workbookView xWindow="-120" yWindow="-120" windowWidth="29040" windowHeight="15720" xr2:uid="{AF80B97E-16B1-46E1-9839-A5372A26839A}"/>
  </bookViews>
  <sheets>
    <sheet name="Comparison" sheetId="1" r:id="rId1"/>
    <sheet name="Balance Sheet - Jan - Dec for F" sheetId="4" r:id="rId2"/>
    <sheet name="Bal Sheet - Jan - Dec &amp; 13Mth A" sheetId="5" r:id="rId3"/>
  </sheets>
  <definedNames>
    <definedName name="G6f55ad8e_9b2b_42e1_9dfb_ab0e5fbb202f">'Bal Sheet - Jan - Dec &amp; 13Mth A'!$A$10:$O$307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J19" i="1" l="1"/>
  <c r="E19" i="1"/>
  <c r="K19" i="1"/>
  <c r="E16" i="1" l="1"/>
  <c r="K16" i="1"/>
  <c r="E13" i="1" l="1"/>
  <c r="I6" i="1"/>
  <c r="J6" i="1"/>
  <c r="H19" i="1"/>
  <c r="G13" i="1"/>
  <c r="H13" i="1"/>
  <c r="F13" i="1"/>
  <c r="K14" i="1" l="1"/>
  <c r="K15" i="1"/>
  <c r="K6" i="1" l="1"/>
  <c r="I13" i="1"/>
  <c r="E23" i="1"/>
  <c r="J18" i="1" l="1"/>
  <c r="J11" i="1"/>
  <c r="K11" i="1" s="1"/>
  <c r="J10" i="1"/>
  <c r="K10" i="1" s="1"/>
  <c r="J22" i="1"/>
  <c r="K22" i="1" s="1"/>
  <c r="B22" i="1"/>
  <c r="J21" i="1"/>
  <c r="B21" i="1"/>
  <c r="J20" i="1"/>
  <c r="B19" i="1"/>
  <c r="J17" i="1"/>
  <c r="B16" i="1"/>
  <c r="J12" i="1"/>
  <c r="K12" i="1" s="1"/>
  <c r="J8" i="1"/>
  <c r="K8" i="1" s="1"/>
  <c r="J7" i="1"/>
  <c r="K7" i="1" l="1"/>
  <c r="J23" i="1"/>
  <c r="J9" i="1"/>
  <c r="K9" i="1" s="1"/>
  <c r="J13" i="1" l="1"/>
  <c r="K13" i="1" s="1"/>
  <c r="K17" i="1" l="1"/>
  <c r="K20" i="1" l="1"/>
  <c r="K18" i="1"/>
  <c r="K21" i="1"/>
  <c r="K23" i="1" s="1"/>
  <c r="F23" i="1" l="1"/>
</calcChain>
</file>

<file path=xl/sharedStrings.xml><?xml version="1.0" encoding="utf-8"?>
<sst xmlns="http://schemas.openxmlformats.org/spreadsheetml/2006/main" count="764" uniqueCount="636">
  <si>
    <t>FF1 Reference</t>
  </si>
  <si>
    <t>Form No. 1</t>
  </si>
  <si>
    <t>Per Template</t>
  </si>
  <si>
    <t>Page, Line, Col.</t>
  </si>
  <si>
    <t>Per FF1 (or template reference)</t>
  </si>
  <si>
    <t>Horizon Point</t>
  </si>
  <si>
    <t>Less Right of Use Assets Accounts 108200</t>
  </si>
  <si>
    <t>Notes for Reconciling Items</t>
  </si>
  <si>
    <t>RATE BASE:</t>
  </si>
  <si>
    <t xml:space="preserve"> </t>
  </si>
  <si>
    <t>GROSS PLANT IN SERVICE</t>
  </si>
  <si>
    <t>(Note H)</t>
  </si>
  <si>
    <t xml:space="preserve">  Production</t>
  </si>
  <si>
    <t>205.46.g</t>
  </si>
  <si>
    <t xml:space="preserve">  Transmission</t>
  </si>
  <si>
    <t>207.58.g</t>
  </si>
  <si>
    <t xml:space="preserve">  Distribution</t>
  </si>
  <si>
    <t>207.75.g</t>
  </si>
  <si>
    <t xml:space="preserve">  General &amp; Intangible</t>
  </si>
  <si>
    <t>See Workpaper 4</t>
  </si>
  <si>
    <t xml:space="preserve">  Allocated Plant</t>
  </si>
  <si>
    <t>See Workpaper 5</t>
  </si>
  <si>
    <t>201.13.e + 201.13.f</t>
  </si>
  <si>
    <t xml:space="preserve">  Communication System</t>
  </si>
  <si>
    <t>207.94.g</t>
  </si>
  <si>
    <t xml:space="preserve">  Common</t>
  </si>
  <si>
    <t>356.1</t>
  </si>
  <si>
    <t>TOTAL GROSS PLANT</t>
  </si>
  <si>
    <t>(sum lines 1 - 7)</t>
  </si>
  <si>
    <t>ACCUMULATED DEPRECIATION</t>
  </si>
  <si>
    <t>219.20-24.c</t>
  </si>
  <si>
    <t>219.25.c</t>
  </si>
  <si>
    <t>219.26.c</t>
  </si>
  <si>
    <t>219.28.c</t>
  </si>
  <si>
    <t xml:space="preserve">201.14.e + 201.14.f </t>
  </si>
  <si>
    <t>See Workpaper 9 (column c)</t>
  </si>
  <si>
    <t>See BHP WP13 Accumulated Reserve tab in Supplemental Supporting Schedules column U row 41</t>
  </si>
  <si>
    <t xml:space="preserve">TOTAL ACCUM. DEPRECIATION </t>
  </si>
  <si>
    <t>(sum lines 11 - 17)</t>
  </si>
  <si>
    <t>Less ARO Assets Account 101304/108304</t>
  </si>
  <si>
    <t>NET UTILITY PLANT</t>
  </si>
  <si>
    <t>ACCUM DEPRECIATION</t>
  </si>
  <si>
    <t>119999 COMMON UTIL-ACC DEPR-ALLOC</t>
  </si>
  <si>
    <t>119998 UHC ACC DEPR CUR ALLOC</t>
  </si>
  <si>
    <t>119993 SC ACCUM DEPR ALLOC CCA</t>
  </si>
  <si>
    <t>115000 ACCUM AMORT ACQUISITION ADJ</t>
  </si>
  <si>
    <t>108999 GAAP TO FERC ACCUM DEPR</t>
  </si>
  <si>
    <t>108304 ACCUMULATED DEPR-LEGAL ARO</t>
  </si>
  <si>
    <t>108200 RIGHT OF USE ASSET AMORTIZATION</t>
  </si>
  <si>
    <t>108002 PLT IN SERV-ACCUM DEPR-REM COS</t>
  </si>
  <si>
    <t>108001 RETIREMENT WORK IN PROGRESS</t>
  </si>
  <si>
    <t>108000 PLT IN SERV-ACCUM DEPREC-ORIG</t>
  </si>
  <si>
    <t>TOTAL UTILITY PLANT</t>
  </si>
  <si>
    <t>CWIP Construction Work In Progress</t>
  </si>
  <si>
    <t>107000 CONSTRUCTION WORK IN-PROGRESS</t>
  </si>
  <si>
    <t>UTILITY PLANT</t>
  </si>
  <si>
    <t>118999 COMMON UTILITY PLANT ALLOC</t>
  </si>
  <si>
    <t>118993 SC UTILITY PLANT ALLOC CCA</t>
  </si>
  <si>
    <t>114005 PLANT ACQ ADJ - BHP</t>
  </si>
  <si>
    <t>106000 COMPLETE NOT CLASSIFIED IN CPR</t>
  </si>
  <si>
    <t>105000 PLANT HELD FOR FUTURE-USE</t>
  </si>
  <si>
    <t>101999 GAAP TO FERC PLANT</t>
  </si>
  <si>
    <t>101304 PLANT IN SERVICE ARO</t>
  </si>
  <si>
    <t>101110 RIGHT OF USE ASSET OPER LEASE</t>
  </si>
  <si>
    <t>101000 PLANT IN SERVICE</t>
  </si>
  <si>
    <t>UTILITY PLANT:</t>
  </si>
  <si>
    <t>ASSETS:</t>
  </si>
  <si>
    <t>H-T-D(Dec)</t>
  </si>
  <si>
    <t>H-T-D(Nov)</t>
  </si>
  <si>
    <t>H-T-D(Oct)</t>
  </si>
  <si>
    <t>H-T-D(Sep)</t>
  </si>
  <si>
    <t>H-T-D(Aug)</t>
  </si>
  <si>
    <t>H-T-D(Jul)</t>
  </si>
  <si>
    <t>H-T-D(Jun)</t>
  </si>
  <si>
    <t>H-T-D(May)</t>
  </si>
  <si>
    <t>H-T-D(Apr)</t>
  </si>
  <si>
    <t>H-T-D(Mar)</t>
  </si>
  <si>
    <t>H-T-D(Feb)</t>
  </si>
  <si>
    <t>H-T-D(Jan)</t>
  </si>
  <si>
    <t>Run For:  All Products, All Resource Codes, All Allocation Types</t>
  </si>
  <si>
    <t>Business Unit:  BLACK HILLS POWER INC</t>
  </si>
  <si>
    <t>Balance Sheet - by Month - FERC Reporting Acct Detail</t>
  </si>
  <si>
    <t>OTHER PROPERY AND INVESTMENTS:</t>
  </si>
  <si>
    <t>124000 OTHER INVESTMENTS-</t>
  </si>
  <si>
    <t>OTH INVESTMENTS OTHER INVESTMENTS</t>
  </si>
  <si>
    <t>128002 PEP INSURANCE CSV</t>
  </si>
  <si>
    <t>OTH SPECIAL FUNDS OTHER SPECIAL FUNDS</t>
  </si>
  <si>
    <t>TTL  OTH PROPERTY &amp; INVESTMENT</t>
  </si>
  <si>
    <t>CURRENT AND ACCRUED ASSETS:</t>
  </si>
  <si>
    <t>131148 WELLS FARGO OPER CASH</t>
  </si>
  <si>
    <t>131149 WELLS FARGO OPER CASH - DISBUR</t>
  </si>
  <si>
    <t>131150 WELLS FARGO UTIL DEPOSITORY</t>
  </si>
  <si>
    <t>131153 LOCKBOX UNION BANK MUFG</t>
  </si>
  <si>
    <t>131154 WF BHE RM</t>
  </si>
  <si>
    <t>131221 WELLS FARGO PMT SVCS</t>
  </si>
  <si>
    <t>131230 WESTERN UNION</t>
  </si>
  <si>
    <t>131232 WELLS FARGO OTHER MANUAL</t>
  </si>
  <si>
    <t>131233 WELLS FARGO EFT/CHECKLINE</t>
  </si>
  <si>
    <t>131234 WELLS FARGO COLLECTION AGENCY</t>
  </si>
  <si>
    <t>CASH ACCOUNTS</t>
  </si>
  <si>
    <t>142000 CUSTOMER ACCTS RECEIVABLE CIS</t>
  </si>
  <si>
    <t>142002 CUSTOMER A/R MERC</t>
  </si>
  <si>
    <t>142006 CUSTOMER A/R INSTALL</t>
  </si>
  <si>
    <t>142009 TRANSMISSION STUDY AR</t>
  </si>
  <si>
    <t>142200 CUSTR A/R MANUAL OFF SYS SALES</t>
  </si>
  <si>
    <t>142210 CUST A/R WYGEN 3 MDU</t>
  </si>
  <si>
    <t>CUST ACCT RECEIVABLE CUSTOMER ACCOUNTS RECEIVABLE</t>
  </si>
  <si>
    <t>143000 A/R MISCELLANEOUS</t>
  </si>
  <si>
    <t>143003 A/R CONTRIB IN AID OF CONSTRUC</t>
  </si>
  <si>
    <t>143005 A/R ACCRUALS</t>
  </si>
  <si>
    <t>143008 A/R DAMAGE CLAIMS</t>
  </si>
  <si>
    <t>143012 A/R OTHER EMPLOYEE LOANS</t>
  </si>
  <si>
    <t>143060 A/R SHORT TERM NEG BAL RECLASS</t>
  </si>
  <si>
    <t>143100 A/R PEOPLESOFT SUBLEDGER</t>
  </si>
  <si>
    <t>143899 A/R THIRD PARTY BILLING</t>
  </si>
  <si>
    <t>143999 A/R OTHER TRADE RECEIVABLES</t>
  </si>
  <si>
    <t>OTHER ACCTS RECVBL OTHER ACCOUNTS RECEIVABLE</t>
  </si>
  <si>
    <t>144000 ACCUM PROV FOR UNCOLL ACCTS</t>
  </si>
  <si>
    <t>ACCUM PROV-UNCOLL ACCUM PROV FOR UNCOLLECTIBLE</t>
  </si>
  <si>
    <t>145000 I/C NOTES RECEIVABLE FROM UMP</t>
  </si>
  <si>
    <t>145100 I/C INTEREST REC FROM UMP</t>
  </si>
  <si>
    <t>NOTES REC  INTER CO NOTES RECEIVABLE INTER COMPANY</t>
  </si>
  <si>
    <t>146000 I/C ACCOUNTS RECEIVABLE</t>
  </si>
  <si>
    <t>ACCTS REC INTER CO ACCTS RECEIVABLE INTER COMPANY</t>
  </si>
  <si>
    <t>151000 NATURAL GAS FUEL STOCK</t>
  </si>
  <si>
    <t>151001 FUEL STOCK-COAL OTHER</t>
  </si>
  <si>
    <t>151006 FUEL STOCK-NATURAL GAS</t>
  </si>
  <si>
    <t>151008 FUEL STOCK-DIESEL</t>
  </si>
  <si>
    <t>FUEL STOCKS FUEL STOCK</t>
  </si>
  <si>
    <t>154000 MATERIALS AND SUPPLIES GENERAL</t>
  </si>
  <si>
    <t>154003 INVENTORY MANUAL</t>
  </si>
  <si>
    <t>154005 AC/DC TIE - BASIN SHARE</t>
  </si>
  <si>
    <t>154007 INVENTORY-TRANSFERS IN TRANSIT</t>
  </si>
  <si>
    <t>PLANT MATERIAL &amp; OP PLANT MATERIALS &amp; OP SUPPLIES</t>
  </si>
  <si>
    <t>163000 STORES EXPENSE UNDISTRIBUTED-</t>
  </si>
  <si>
    <t>STORES EXP UNDIST STORES EXPENSE UNDISTRIBUTED</t>
  </si>
  <si>
    <t>165002 PREPAID INSURANCE</t>
  </si>
  <si>
    <t>165004 PREPAID MAINTENANCE</t>
  </si>
  <si>
    <t>165012 PREPAID OTHR</t>
  </si>
  <si>
    <t>165020 PREPAID DUES AND SUBSCRIPTIONS</t>
  </si>
  <si>
    <t>165051 I/C PREPAID COAL</t>
  </si>
  <si>
    <t>PREPAYMENTS</t>
  </si>
  <si>
    <t>173000 ACCRUED UNBILLED REVENUES</t>
  </si>
  <si>
    <t>ACCD UTILITY REVENUE ACCRUED UTILITY REVENUES</t>
  </si>
  <si>
    <t>174000 EXCHANGE GAS RECEIVABLE</t>
  </si>
  <si>
    <t>MISC CRNT ACCD ASSTS MISC CURRENT &amp; ACCURED ASSETS</t>
  </si>
  <si>
    <t>TTL CURRENT &amp; ACCRUED ASSETS</t>
  </si>
  <si>
    <t>DEFFERRED DEBITS:</t>
  </si>
  <si>
    <t>181000 UNAMORTIZED DEBT EXP</t>
  </si>
  <si>
    <t>UNAMORT DEBT EXP UNAMORTIZED DEBT EXPENSE</t>
  </si>
  <si>
    <t>182300 REG ASSET OTHER</t>
  </si>
  <si>
    <t>182316 REG ASSET PENSION</t>
  </si>
  <si>
    <t>182320 REG ASST PCA ACTUAL BALANCE</t>
  </si>
  <si>
    <t>182322 REG ASST PCA MONTHLY ACCRUAL</t>
  </si>
  <si>
    <t>182325 REG ASST TCA MONTHLY ACCRUAL</t>
  </si>
  <si>
    <t>182330 REG ASST TCA ACTUAL BALANCE</t>
  </si>
  <si>
    <t>182333 REG ASSET ENERGY EFFICIENCY ST</t>
  </si>
  <si>
    <t>182385 REG ASSETS LT RETIREE HC INC TAX</t>
  </si>
  <si>
    <t>182390 REG ASSET AFUDC</t>
  </si>
  <si>
    <t>182395 REG ASSET UNIT OF PROPERTY LT</t>
  </si>
  <si>
    <t>182399 REG ASSET - ECALT</t>
  </si>
  <si>
    <t>OTHER REG ASSETS OTHER REGULATORY ASSETS</t>
  </si>
  <si>
    <t>183200 PRELIM SURVEY CHARGES GENERAL</t>
  </si>
  <si>
    <t>PRELIM SURV &amp; INVEST PRELIM SURVEY &amp; INVESTIGATION</t>
  </si>
  <si>
    <t>184000 FLEET/TRANSPORTATION CLEARING</t>
  </si>
  <si>
    <t>184001 ADMIN &amp; GENERAL CLEARING</t>
  </si>
  <si>
    <t>184003 FIELD ENGINEERING CLEARING</t>
  </si>
  <si>
    <t>184004 Field Eng Clearing Transmission</t>
  </si>
  <si>
    <t>184025 BHBE TRANSMISSION CUS</t>
  </si>
  <si>
    <t>184040 CIS+ TRANSACTION CLEARING</t>
  </si>
  <si>
    <t>184999 OTHER CLEARING</t>
  </si>
  <si>
    <t>CLEARING ACCOUNTS</t>
  </si>
  <si>
    <t>186996 DEFERRED_RENT</t>
  </si>
  <si>
    <t>186001 MISC DEFERRED DEBITS-IN PROCES</t>
  </si>
  <si>
    <t>186998 DEFERRED ASSETS - OTHER</t>
  </si>
  <si>
    <t>MISC DEFERRED DEBITS</t>
  </si>
  <si>
    <t>189000 UNAMORT LOSS ON REACQ DEBT</t>
  </si>
  <si>
    <t>UNAMORT LOSS REACQ UNAMORT LOSS REACQUIRED DEBT</t>
  </si>
  <si>
    <t>190300 Deferred Tax Asset - Include</t>
  </si>
  <si>
    <t>190301 Deferred Tax Asset - Exclude</t>
  </si>
  <si>
    <t>190998 DEF TAX ASSET LT ST FERC</t>
  </si>
  <si>
    <t>ACCUM DEF INC TAXES ACCUM DEFERRED INCOME TAXES</t>
  </si>
  <si>
    <t>DEFERRED DEBITS</t>
  </si>
  <si>
    <t>3 PAYROLL EXCEPTION DEFAULT</t>
  </si>
  <si>
    <t>TOTAL_SUSPENSE_ACCTS TOTAL SUSPENSE ACCOUNTS</t>
  </si>
  <si>
    <t>TOTAL ASSETS</t>
  </si>
  <si>
    <t>LIABILITIES AND SHAREHOLDERS EQUITY:</t>
  </si>
  <si>
    <t>PROPRIETARY CAPITAL:</t>
  </si>
  <si>
    <t>201001 COMMONSTOCK</t>
  </si>
  <si>
    <t>COMMON STOCK ISSUED</t>
  </si>
  <si>
    <t>207000 PREMIUM ON CAPITAL-STOCK</t>
  </si>
  <si>
    <t>PREM CAPITAL STOCK PREMIUM CAPITAL STOCK</t>
  </si>
  <si>
    <t>214000 CAPITAL STOCK EXPENSE COMMON</t>
  </si>
  <si>
    <t>CAPL STOCK EXPENSE CAPITAL STOCK EXPENSE</t>
  </si>
  <si>
    <t>216000 RETAINED EARNINGS GENERAL</t>
  </si>
  <si>
    <t>216015 COMMON STOCK DIVIDENDS</t>
  </si>
  <si>
    <t>216020 CUM EFFECT ACCOUNTING ADJ</t>
  </si>
  <si>
    <t>216999 GAAP TO FERC RETAINED EARNINGS</t>
  </si>
  <si>
    <t>RETAINED EARNINGS</t>
  </si>
  <si>
    <t>219007 AOCI PEP PLAN</t>
  </si>
  <si>
    <t>219009 AOCI DERIVATIVES SHORT TERM</t>
  </si>
  <si>
    <t>219011 AOCI SERP</t>
  </si>
  <si>
    <t>219014 AOCI SERP DEFERRED TAX BENEFIT</t>
  </si>
  <si>
    <t>219016 AOCI DERIVATIVES TAX BENEFIT</t>
  </si>
  <si>
    <t>219018 AOCI DERIVATIVES LONG TERM</t>
  </si>
  <si>
    <t>219019 AOCI PEP DEFERRED TAX BENEFIT</t>
  </si>
  <si>
    <t>ACCUM OTR COMP INC ACCUM OTH COMPREHENSIVE INCOME</t>
  </si>
  <si>
    <t>TOTAL PROPRIETARY CAPITAL</t>
  </si>
  <si>
    <t>LONG-TERM DEBT:</t>
  </si>
  <si>
    <t>221000 LONG TERM DEBT</t>
  </si>
  <si>
    <t>BONDS</t>
  </si>
  <si>
    <t>226100 DISCOUNT ON BONDS</t>
  </si>
  <si>
    <t>226101 AMORTIZATION OF DISCOUNTS</t>
  </si>
  <si>
    <t>UNAMAORT DISC ON LTD UNAMORT DISCOUNT ON LT DEBT</t>
  </si>
  <si>
    <t>TOTAL LONG TERM DEBT</t>
  </si>
  <si>
    <t>OTHER NON-CURRENT LIABILITIES:</t>
  </si>
  <si>
    <t>227100 OPERATING LEASE OBLIGATIONS</t>
  </si>
  <si>
    <t>OBLIG UNDR CAP LEASE OBLIGATION UNDER CAPITAL LEASE</t>
  </si>
  <si>
    <t>228202 RESERVE WORKERS' COMPENSATION</t>
  </si>
  <si>
    <t>228204 RESERVE MEDICAL</t>
  </si>
  <si>
    <t>ACCUM PROV INJRY DAM ACCUM PROV INJURIES &amp; DAMAGES</t>
  </si>
  <si>
    <t>228300 BENEFITS ACCRUAL RETIREE HEALTH CARE</t>
  </si>
  <si>
    <t>228302 BENEFITS ACCRUAL PENSION</t>
  </si>
  <si>
    <t>228303 ACCR NQ PENSION - PEP</t>
  </si>
  <si>
    <t>228304 ACCR NQ PENSION - SERP</t>
  </si>
  <si>
    <t>228306 ACCR NQDC - CHOST</t>
  </si>
  <si>
    <t>ACCUM PROV PEN &amp; BEN ACCUM PROV PENSIONS &amp; BENFITS</t>
  </si>
  <si>
    <t>230304 ACCUM RESV OBLIGATION ARO</t>
  </si>
  <si>
    <t>ASSET RETIRE OBLIG ASSET RETIREMENT OBLIGATIONS</t>
  </si>
  <si>
    <t>TTL OTR NONCRNT LIAB TTL OTHER NONCRNT LIABILITIES</t>
  </si>
  <si>
    <t>CURRENT AND ACCRUED LIABILITIES:</t>
  </si>
  <si>
    <t>232000 AP PEOPLESOFT SUBLEDGER</t>
  </si>
  <si>
    <t>232001 A/P INVENTORY ACCRUAL</t>
  </si>
  <si>
    <t>232004 A/P POWER PURCHASES GENERAL 1</t>
  </si>
  <si>
    <t>232005 A/P PO ACCRUAL</t>
  </si>
  <si>
    <t>232006 A/P GAS PURCHASES ESTIMATED</t>
  </si>
  <si>
    <t>232009 A/P MANUAL</t>
  </si>
  <si>
    <t>232014 A/P WH FLEX 125 DEPENDENT</t>
  </si>
  <si>
    <t>232016 A/P WH HEALTH INSURANCE</t>
  </si>
  <si>
    <t>232017 A/P WH PAC</t>
  </si>
  <si>
    <t>232019 A/P WH UNION DUES</t>
  </si>
  <si>
    <t>232021 A/P WH EMPL DONATIONS</t>
  </si>
  <si>
    <t>232022 A/P WH GARNISHMENTS</t>
  </si>
  <si>
    <t>232023 A/P WH LIFE INSURANCE</t>
  </si>
  <si>
    <t>232024 A/P EMPLOYEE WH OTHER</t>
  </si>
  <si>
    <t>232026 A/P CUSTOMER CARE</t>
  </si>
  <si>
    <t>232037 A/P GENERAL</t>
  </si>
  <si>
    <t>232044 A/P WH LONG TERM CARE INSURANC</t>
  </si>
  <si>
    <t>232050 A/P TRANSMISSION</t>
  </si>
  <si>
    <t>232060 A/P WORKING FUND</t>
  </si>
  <si>
    <t>ACCTS PAYABLE ACCOUNTS PAYABLE</t>
  </si>
  <si>
    <t>233000 I/C NOTES PAYABLE TO UMP</t>
  </si>
  <si>
    <t>233053 I/C NOTES PAYABLE AFFILIATE</t>
  </si>
  <si>
    <t>233100 I/C INTEREST PAYABLE TO UMP</t>
  </si>
  <si>
    <t>233153 I/C INTEREST PAYABLE AFFILIATE</t>
  </si>
  <si>
    <t>NOTE PAY INTER CO NOTES PAYABLE INTER COMPANY</t>
  </si>
  <si>
    <t>234000 I/C ACCOUNTS PAYABLE</t>
  </si>
  <si>
    <t>234005 I/C AP - DEFERRED CREDIT</t>
  </si>
  <si>
    <t>ACCT PAY INTER CO ACCOUNTS PAYABLE INTER COMPANY</t>
  </si>
  <si>
    <t>235000 CUSTOMER DEPOSITS-</t>
  </si>
  <si>
    <t>235050 TRANSMISSION DEPOSITS</t>
  </si>
  <si>
    <t>CUSTOMER DEPOSITS</t>
  </si>
  <si>
    <t>236000 ACCRUED INCOME TAXES FEDERAL</t>
  </si>
  <si>
    <t>236003 ACCRUED TAXES SALES/USE</t>
  </si>
  <si>
    <t>236004 ACCRUED PROPERTY TAXES</t>
  </si>
  <si>
    <t>236010 ACCRUED FICA TAX EMPLOYER</t>
  </si>
  <si>
    <t>236011 ACCRUED FUTA TAX</t>
  </si>
  <si>
    <t>236012 ACCRUED SUTA TAX</t>
  </si>
  <si>
    <t>TAXES ACCRUED</t>
  </si>
  <si>
    <t>237000 ACCRUED INT LONG TERM DEB</t>
  </si>
  <si>
    <t>237002 ACCRUED INT CUSTOMER DEPO</t>
  </si>
  <si>
    <t>INTEREST ACCRUED</t>
  </si>
  <si>
    <t>241000 FICA WITHHOLDING TAXES PAYABLE</t>
  </si>
  <si>
    <t>241001 FEDERAL WITHHOLDING TAXES PAYB</t>
  </si>
  <si>
    <t>241002 TAX COLLECTION PAY CITY FRANCH</t>
  </si>
  <si>
    <t>241003 TAX COLLECTION PAY EXCISE</t>
  </si>
  <si>
    <t>241004 STATE SALES AND USE TAX</t>
  </si>
  <si>
    <t>241006 STATE WITHHOLDING TAXES PAYABL</t>
  </si>
  <si>
    <t>TAX COLLECTED PAY TAX COLLECTIONS PAYABLE</t>
  </si>
  <si>
    <t>242998 CIS+ CUSTOMER ACCTS W CR BAL</t>
  </si>
  <si>
    <t>242003 ACCRUED BENEFITS COMP ABSENCES</t>
  </si>
  <si>
    <t>242008 ACCRUED SERP OBLIG CURRENT</t>
  </si>
  <si>
    <t>242009 ACCRUED BENEFITS RETIREE HC CURRENT</t>
  </si>
  <si>
    <t>242010 ACCRUED PEP ST</t>
  </si>
  <si>
    <t>242013 ACCRUED BENEFITS 401K</t>
  </si>
  <si>
    <t>242014 ACCRUED BONUS OTHER</t>
  </si>
  <si>
    <t>242019 ACCRUED ENERGY AID ASSISTANCE</t>
  </si>
  <si>
    <t>242022 ACCRUED LEASES/RENTS</t>
  </si>
  <si>
    <t>242028 ACCRD UNCL CHECKS/ESCHEATS</t>
  </si>
  <si>
    <t>242041 ACCRUED INCENTIVE</t>
  </si>
  <si>
    <t>242045 ACCRUED PAYROLL</t>
  </si>
  <si>
    <t>242046 ACCRUED EE REIMBURSED EXP</t>
  </si>
  <si>
    <t>242500 ACCRUED LONG TERM LIABILITIES</t>
  </si>
  <si>
    <t>242560 ACCRD LIAB ST NEG BAL RECLASS</t>
  </si>
  <si>
    <t>242999 ACCRUED OTHER</t>
  </si>
  <si>
    <t>MISC CRNT ACCD LIAB MISC CURRENT &amp; ACCRUED LIAB</t>
  </si>
  <si>
    <t>243100 OPERATING LEASE OBLIGATIION - ST</t>
  </si>
  <si>
    <t>243000 OBLIG UNDER CAP LEASES CURRENT</t>
  </si>
  <si>
    <t>OBLIG CAP LEASE CRNT OBLIG UNDER CAP LEASE CURRENT</t>
  </si>
  <si>
    <t>TOTAL CURRENT &amp; ACCRUED LIAB</t>
  </si>
  <si>
    <t>DEFFERED CREDITS:</t>
  </si>
  <si>
    <t>252000 CUSTOMER ADVANCES FOR CONST</t>
  </si>
  <si>
    <t>252001 CUST ADVANCE FOR CONST CURRENT</t>
  </si>
  <si>
    <t>CUST ADV FOR CONSTR CUSTOMER ADVANCE CONSTRUCTION</t>
  </si>
  <si>
    <t>253001 OTH DEF CR CONTRACTOR RETAINAG</t>
  </si>
  <si>
    <t>253002 CONTRACTOR RETAINAGE CURRENT</t>
  </si>
  <si>
    <t>253015 OTH DEF CR UNEARNED REVENUE</t>
  </si>
  <si>
    <t>253999 OTH DEF CR OTHER</t>
  </si>
  <si>
    <t>OTH DEFERRED CREDITS OTHER DEFERRED CREDITS</t>
  </si>
  <si>
    <t>254998 SVC CO REG LIAB EXCESS DEFTX</t>
  </si>
  <si>
    <t>254010 REG LIAB POWER PLANT MAINT</t>
  </si>
  <si>
    <t>254015 REG LIAB FLOWBACK EXCESS DEFTX</t>
  </si>
  <si>
    <t>254200 REG LIABILITY LT PENSION INC TAX</t>
  </si>
  <si>
    <t>254385 REG LIAB LT RETIREE HC</t>
  </si>
  <si>
    <t>OTH REGULATORY LIAB OTHER REGULATORY LIABILITIES</t>
  </si>
  <si>
    <t>282300 Deferred Tax Liability Property - Include</t>
  </si>
  <si>
    <t>282301 Deferred Tax Liability Property - Exclude</t>
  </si>
  <si>
    <t>282302 Deferred Tax Liability Property - Flow Through</t>
  </si>
  <si>
    <t>282998 GAAP TO FERC-DEFTAX-ACCEL DEPR</t>
  </si>
  <si>
    <t>ACCUM DEF INC TAX PR ACCUM DEF INCOME TAXES PROPTY</t>
  </si>
  <si>
    <t>283300 Deferred Tax Liability - Include</t>
  </si>
  <si>
    <t>283301 Deferred Tax Liability - Exclude</t>
  </si>
  <si>
    <t>283302 Deferred Tax Liability - Flow through</t>
  </si>
  <si>
    <t>ACCUM DEF INC TAX OT ACCUM DEF INCOME TAX OTHER</t>
  </si>
  <si>
    <t>TOTAL DEFERRED CREDITS</t>
  </si>
  <si>
    <t>UNDIST YTD NET INCOME</t>
  </si>
  <si>
    <t>TOTAL LIABILITIES AND SHAREHOLDERS EQUITY:</t>
  </si>
  <si>
    <t>Data from the PSGLFERC Essbase Cube</t>
  </si>
  <si>
    <t>***FERC Footnotes</t>
  </si>
  <si>
    <t xml:space="preserve">For Horizon Point reconciling item, see BHP WP9 Accum Depr tab in Supplemental Supporting Schedules column (d) row 13.  For Right of Use Assets reconciling item, see Balance Sheet tab. </t>
  </si>
  <si>
    <t>207.96.g - 207.94.g</t>
  </si>
  <si>
    <t>See BHP WP10 Plant in Service tab in Supplemental Supporting Schedules column (c) row 13.</t>
  </si>
  <si>
    <t>See BHP WP10 Plant in Service tab in Supplemental Supporting Schedules column (b) row 13 &amp; HP is in column (d) row 13.</t>
  </si>
  <si>
    <t>WP 6 Rate Base - column (m) line 1</t>
  </si>
  <si>
    <t>WP 6 Rate Base - column (m) line 2</t>
  </si>
  <si>
    <t>WP 6 Rate Base - column (m) line 3</t>
  </si>
  <si>
    <t>WP 6 Rate Base - column (m) line 5</t>
  </si>
  <si>
    <t>WP 6 Rate Base - column (m) line 11</t>
  </si>
  <si>
    <t>WP 6 Rate Base - column (m) line 13</t>
  </si>
  <si>
    <t>WP 6 Rate Base - column (m) line 15</t>
  </si>
  <si>
    <t>WP 6 Rate Base - column (m) line 12</t>
  </si>
  <si>
    <t>2024 (Jan - Dec)</t>
  </si>
  <si>
    <t>131231 PAYMENTUS JP MORGAN</t>
  </si>
  <si>
    <t>165014 PREPAID INVENTORY ITEMS NOT RECEIVED</t>
  </si>
  <si>
    <t>182328 WEIM IMPLEMENTATION COSTS</t>
  </si>
  <si>
    <t>182327 REG ASSET CARBON CAPTURE</t>
  </si>
  <si>
    <t>223000 I/C LT NOTES PAYABLE</t>
  </si>
  <si>
    <t>ADV FROM INTER COMP ADVANCES FROM ASSOC COMPANIES</t>
  </si>
  <si>
    <t>228203 RESERVE AUTO LIABILITY</t>
  </si>
  <si>
    <t>232025 A/P CO FMLI</t>
  </si>
  <si>
    <t>Report: Balance Sheet - Jan - Dec for FERC Rpt Detail               Page: 1 of 1</t>
  </si>
  <si>
    <t>Printed: May 13, 2025 11:03 AM</t>
  </si>
  <si>
    <t>Variance</t>
  </si>
  <si>
    <t>Balance Sheet Tie-out (Assets=Liabilities)</t>
  </si>
  <si>
    <t>LIABILITIES_&amp;_SHAREHLDRS EQUITY</t>
  </si>
  <si>
    <t>NI BEFORE EXTR ITEMS</t>
  </si>
  <si>
    <t>TOTAL_DEFERRED_CREDITS</t>
  </si>
  <si>
    <t>ACCUM_DEFERRED_INC_TAXES-OTHER</t>
  </si>
  <si>
    <t>283302: Deferred Tax Liability - Flow through</t>
  </si>
  <si>
    <t>283301: Deferred Tax Liability - Exclude</t>
  </si>
  <si>
    <t>283300: Deferred Tax Liability - Include</t>
  </si>
  <si>
    <t>ACCUM_DEFERRED_INC_TAXES-OTHER PROPERTY</t>
  </si>
  <si>
    <t>282998: SVC CO DEF TX LIAB PROP LT</t>
  </si>
  <si>
    <t>282302: Deferred Tax Liability Property - Flow through</t>
  </si>
  <si>
    <t>282301: Deferred Tax Liability Property - Exclude</t>
  </si>
  <si>
    <t>282300: Deferred Tax Liability Property - Include</t>
  </si>
  <si>
    <t>OTHER_REGULATORY_LIABILITIES</t>
  </si>
  <si>
    <t>254998: SVC CO REG LIAB EXCESS DEFTX</t>
  </si>
  <si>
    <t>254385: REG LIAB LT RETIREE HC</t>
  </si>
  <si>
    <t>254200: REG LIABILITY LT PENSION INC TAX</t>
  </si>
  <si>
    <t>254015: REG LIAB FLOWBACK EXCESS DEFTX</t>
  </si>
  <si>
    <t>254010: REG LIAB POWER PLANT MAINT</t>
  </si>
  <si>
    <t>OTHER_DEFERRED_CREDITS</t>
  </si>
  <si>
    <t>253999: OTH DEF CR OTHER</t>
  </si>
  <si>
    <t>-</t>
  </si>
  <si>
    <t>253700: OTH DEF CR ENERGY ASST PRGM</t>
  </si>
  <si>
    <t>253015: OTH DEF CR UNEARNED REVENUE</t>
  </si>
  <si>
    <t>253002: CONTRACTOR RETAINAGE CURRENT</t>
  </si>
  <si>
    <t>253001: OTH DEF CR CONTRACTOR RETAINAG</t>
  </si>
  <si>
    <t>CUSTOMER_ADVANCES FOR CONSTRUCTION</t>
  </si>
  <si>
    <t>252001: CUST ADVANCE FOR CONST CURRENT</t>
  </si>
  <si>
    <t>252000: CUSTOMER ADVANCES FOR CONST</t>
  </si>
  <si>
    <t>DEFERRED CREDITS:</t>
  </si>
  <si>
    <t>TOTAL CURRENT &amp; ACCRUED LIABILITIES</t>
  </si>
  <si>
    <t>OBLIGATIONS_UNDER_CAP_LEASES-CURRNT</t>
  </si>
  <si>
    <t>243100: OPERATING LEASE OBILIGATION - ST</t>
  </si>
  <si>
    <t>MISC_CURRNT_ACCRUED LIABILITIES</t>
  </si>
  <si>
    <t>242999: ACCRUED OTHER</t>
  </si>
  <si>
    <t>242998: CIS+ CUSTOMER ACCTS W CR BAL</t>
  </si>
  <si>
    <t>242560: ACCRD LIAB ST NEG BAL RECLASS</t>
  </si>
  <si>
    <t>242500: ACCRUED LONG TERM LIABILITIES</t>
  </si>
  <si>
    <t>242046: ACCRUED EE REIMBURSED EXP</t>
  </si>
  <si>
    <t>242045: ACCRUED PAYROLL</t>
  </si>
  <si>
    <t>242041: ACCRUED INCENTIVE</t>
  </si>
  <si>
    <t>242028: ACCRD UNCL CHECKS/ESCHEATS</t>
  </si>
  <si>
    <t>242019: ACCRUED ENERGY AID ASSISTANCE</t>
  </si>
  <si>
    <t>242014: ACCRUED BONUS OTHER</t>
  </si>
  <si>
    <t>242013: ACCRUED BENEFITS 401K</t>
  </si>
  <si>
    <t>242010: ACCRUED PEP ST</t>
  </si>
  <si>
    <t>242009: ACCRUED BENEFITS RETIREE HC CURRENT</t>
  </si>
  <si>
    <t>242008: ACCRUED SERP OBLIG CURRENT</t>
  </si>
  <si>
    <t>242003: ACCRUED BENEFITS COMP ABSENCES</t>
  </si>
  <si>
    <t>TAX_COLLECTIONS_PAYABLE</t>
  </si>
  <si>
    <t>241006: STATE WITHHOLDING TAXES PAYABL</t>
  </si>
  <si>
    <t>241004: STATE SALES AND USE TAX</t>
  </si>
  <si>
    <t>241003: TAX COLLECTION PAY EXCISE</t>
  </si>
  <si>
    <t>241002: TAX COLLECTION PAY CITY FRANCH</t>
  </si>
  <si>
    <t>241001: FEDERAL WITHHOLDING TAXES PAYB</t>
  </si>
  <si>
    <t>241000: FICA WITHHOLDING TAXES PAYABLE</t>
  </si>
  <si>
    <t>INTEREST_ACCRUED</t>
  </si>
  <si>
    <t>237002: ACCRUED INT CUSTOMER DEPO</t>
  </si>
  <si>
    <t>237000: ACCRUED INT LONG TERM DEB</t>
  </si>
  <si>
    <t>TAXES_ACCRUED</t>
  </si>
  <si>
    <t>236012: ACCRUED SUTA TAX</t>
  </si>
  <si>
    <t>236011: ACCRUED FUTA TAX</t>
  </si>
  <si>
    <t>236010: ACCRUED FICA TAX EMPLOYER</t>
  </si>
  <si>
    <t>236004: ACCRUED PROPERTY TAXES</t>
  </si>
  <si>
    <t>236003: ACCRUED TAXES SALES/USE</t>
  </si>
  <si>
    <t>236000: ACCRUED INCOME TAXES FEDERAL</t>
  </si>
  <si>
    <t>CUSTOMER_DEPOSITS</t>
  </si>
  <si>
    <t>235050: TRANSMISSION DEPOSITS</t>
  </si>
  <si>
    <t>235000: CUSTOMER DEPOSITS-</t>
  </si>
  <si>
    <t>ACCTS_PAYABLE_ASSOC_COMPANIES</t>
  </si>
  <si>
    <t>234005: I/C AP - DEFERRED CREDIT</t>
  </si>
  <si>
    <t>234000: I/C ACCOUNTS PAYABLE</t>
  </si>
  <si>
    <t>NOTE_PAYABLE_ASSOC_COMPANIES</t>
  </si>
  <si>
    <t>233153: I/C INTEREST PAYABLE AFFILIATE</t>
  </si>
  <si>
    <t>233100: I/C INTEREST PAYABLE TO UMP</t>
  </si>
  <si>
    <t>233000: I/C NOTES PAYABLE TO UMP</t>
  </si>
  <si>
    <t>ACCT_PAYABLES</t>
  </si>
  <si>
    <t>232060: A/P WORKING FUND</t>
  </si>
  <si>
    <t>232050: A/P TRANSMISSION</t>
  </si>
  <si>
    <t>232044: A/P WH LONG TERM CARE INSURANC</t>
  </si>
  <si>
    <t>232026: A/P CUSTOMER CARE</t>
  </si>
  <si>
    <t>232025: A/P CO FMLI</t>
  </si>
  <si>
    <t>232062: A/P FITNESS CENTER W/H</t>
  </si>
  <si>
    <t>232023: A/P WH LIFE INSURANCE</t>
  </si>
  <si>
    <t>232022: A/P WH GARNISHMENTS</t>
  </si>
  <si>
    <t>232021: A/P WH EMPL DONATIONS</t>
  </si>
  <si>
    <t>232017: A/P WH PAC</t>
  </si>
  <si>
    <t>232016: A/P WH HEALTH INSURANCE</t>
  </si>
  <si>
    <t>232014: A/P WH FLEX 125 DEPENDENT</t>
  </si>
  <si>
    <t>232009: A/P MANUAL</t>
  </si>
  <si>
    <t>232006: A/P GAS PURCHASES ESTIMATED</t>
  </si>
  <si>
    <t>232005: A/P PO ACCRUAL</t>
  </si>
  <si>
    <t>232004: A/P POWER PURCHASES GENERAL 1</t>
  </si>
  <si>
    <t>232001: A/P INVENTORY ACCRUAL</t>
  </si>
  <si>
    <t>232000: AP PEOPLESOFT SUBLEDGER</t>
  </si>
  <si>
    <t>TOTAL_OTHR_NONCURRT_LIABILITIES</t>
  </si>
  <si>
    <t>ASSET RETIREMENT OBLIGATIONS</t>
  </si>
  <si>
    <t>230304: ACCUM RESV OBLIGATION ARO</t>
  </si>
  <si>
    <t>ACCUM_PROV_FOR_PENSION AND BENEFITS</t>
  </si>
  <si>
    <t>228306: ACCR NQDC - GHOST</t>
  </si>
  <si>
    <t>228304: ACCR NQ PENSION - SERP</t>
  </si>
  <si>
    <t>228303: ACCR NQ PENSION - PEP</t>
  </si>
  <si>
    <t>228302: BENEFITS ACCRUED PENSION</t>
  </si>
  <si>
    <t>228300: BENEFITS ACCRUAL RETIREE HEALTHCARE</t>
  </si>
  <si>
    <t>ACCUM_PROV_FOR_INJURIES AND DAMAGES</t>
  </si>
  <si>
    <t>228204: RESERVE MEDICAL</t>
  </si>
  <si>
    <t>228203: RESERVE AUTO LIABILITY</t>
  </si>
  <si>
    <t>228202: RESERVE WORKERS' COMPENSATION</t>
  </si>
  <si>
    <t>OBLIGATIONS_UNDER_CAPITAL_LEASE-NONCURRNT</t>
  </si>
  <si>
    <t>227100: OPERATING LEASE OBLIGATION</t>
  </si>
  <si>
    <t>227000: CAPITAL LEASE OBLIGATIONS NC</t>
  </si>
  <si>
    <t>TOTAL_LONG_TERM_DEBT</t>
  </si>
  <si>
    <t>UNAMORTIZED DISCNT ON LONG TERM DEBT</t>
  </si>
  <si>
    <t>226101: AMORTIZATION OF DISCOUNTS</t>
  </si>
  <si>
    <t>226100: DISCOUNT ON BONDS</t>
  </si>
  <si>
    <t>ADVANCES - ASSOCD COMPANIES</t>
  </si>
  <si>
    <t>223000: I/C LT NOTES PAYABLE</t>
  </si>
  <si>
    <t>221000: LONG TERM DEBT</t>
  </si>
  <si>
    <t>TOTAL_PROPRIETARY_CAPITAL</t>
  </si>
  <si>
    <t>ACCUMULATED OTHR COMPREHENSIVE INC</t>
  </si>
  <si>
    <t>219019: AOCI PEP DEFERRED TAX BENEFIT</t>
  </si>
  <si>
    <t>219018: AOCI DERIVATIVES LONG TERM</t>
  </si>
  <si>
    <t>219016: AOCI DERIVATIVES TAX BENEFIT</t>
  </si>
  <si>
    <t>219014: AOCI SERP DEFERRED TAX BENEFIT</t>
  </si>
  <si>
    <t>219011: AOCI SERP</t>
  </si>
  <si>
    <t>219009: AOCI DERIVATIVES SHORT TERM</t>
  </si>
  <si>
    <t>219007: AOCI PEP PLAN</t>
  </si>
  <si>
    <t>RETAIN_EARNING</t>
  </si>
  <si>
    <t>216999: FERC ONLY-RETAINED EARNINGS</t>
  </si>
  <si>
    <t>216020: CUM EFFECT ACCOUNTING ADJ</t>
  </si>
  <si>
    <t>216000: RETAINED EARNINGS GENERAL</t>
  </si>
  <si>
    <t>CAP_STOCK_EXPENSE</t>
  </si>
  <si>
    <t>214000: CAPITAL STOCK EXPENSE COMMON</t>
  </si>
  <si>
    <t>OTHR_PAID_IN_CAP</t>
  </si>
  <si>
    <t>211016: APIC - ADJ</t>
  </si>
  <si>
    <t>PREMIUM_ON_CAP_STOCK</t>
  </si>
  <si>
    <t>207000: PREMIUM ON CAPITAL-STOCK</t>
  </si>
  <si>
    <t>COMMON_STK_ISSUED</t>
  </si>
  <si>
    <t>201001: COMMONSTOCK</t>
  </si>
  <si>
    <t>Account Description:</t>
  </si>
  <si>
    <t>TOTAL_ASSETS</t>
  </si>
  <si>
    <t>ACCUM DEF INC TAXES</t>
  </si>
  <si>
    <t>190998: SVC CO DEF TX ASSET LT</t>
  </si>
  <si>
    <t>190301: Deferred Tax Asset - Exclude</t>
  </si>
  <si>
    <t>190300: Deferred Tax Asset - Include</t>
  </si>
  <si>
    <t>186998: DEFERRED ASSETS - OTHER</t>
  </si>
  <si>
    <t>186996: DEFERRED_RENT</t>
  </si>
  <si>
    <t>186002: DEFERRED RATE CASE EXPENSES</t>
  </si>
  <si>
    <t>186001: MISC DEFERRED DEBITS-IN PROCES</t>
  </si>
  <si>
    <t>184045: LEASE CLEARING</t>
  </si>
  <si>
    <t>184040: CIS+ TRANSACTION CLEARING</t>
  </si>
  <si>
    <t>184025: BHBE TRANSMISSION CUS</t>
  </si>
  <si>
    <t>184015: CIS ENERGY ASSISTANCE</t>
  </si>
  <si>
    <t>184004: TRANS FIELD ENGINEERING &amp; SUBS</t>
  </si>
  <si>
    <t>184003: E&amp;S CLEAR - EU DIST &amp; NGU T&amp;D</t>
  </si>
  <si>
    <t>184001: ADMIN &amp; GENERAL CLEARING</t>
  </si>
  <si>
    <t>184000: FLEET/TRANSPORTATION CLEARING</t>
  </si>
  <si>
    <t>PRELIM SURV &amp; INVEST</t>
  </si>
  <si>
    <t>183200: PRELIM SURVEY CHARGES GENERAL</t>
  </si>
  <si>
    <t>183070: REG ASSET LT NEG BAL RECLASS</t>
  </si>
  <si>
    <t>OTR REG ASSETS</t>
  </si>
  <si>
    <t>182399: REG ASSET - ECALT</t>
  </si>
  <si>
    <t>182395: Reg Asset Unit of Property LT</t>
  </si>
  <si>
    <t>182390: REG ASSET AFUDC</t>
  </si>
  <si>
    <t>182385: REG ASSET LT RETIREE HC INC TAX</t>
  </si>
  <si>
    <t>182333: REG ASSET ENERGY EFFICIENCY SHORT TERM</t>
  </si>
  <si>
    <t>182330: REG ASST TCA ACTUAL BALANCE</t>
  </si>
  <si>
    <t>182325: REG ASST TCA MONTHLY ACCRUAL</t>
  </si>
  <si>
    <t>182322: REG ASST PCA ACTUAL BALANCE</t>
  </si>
  <si>
    <t>182320: REG ASST PCA MTHLY ACCRUAL</t>
  </si>
  <si>
    <t>182316: REG ASSET PENSION</t>
  </si>
  <si>
    <t>182327: REG ASSET CARBON CAPTURE</t>
  </si>
  <si>
    <t>182328: WEIM IMPLEMENTATION COSTS</t>
  </si>
  <si>
    <t>UNAMORT DEBT EXP</t>
  </si>
  <si>
    <t>181000_: UNAMORT DEBT EXPENSE</t>
  </si>
  <si>
    <t>DEFERRED DEBITS:</t>
  </si>
  <si>
    <t>TTL CUR ACCRD ASSETS</t>
  </si>
  <si>
    <t>ACCD UTILITY REVENUE</t>
  </si>
  <si>
    <t>173000: ACCRUED UNBILLED REVENUES</t>
  </si>
  <si>
    <t>165051: I/C PREPAID COAL</t>
  </si>
  <si>
    <t>165020: PREPAID DUES AND SUBSCRIPTIONS</t>
  </si>
  <si>
    <t>165014: PREPAID INVENTORY ITEMS NOT RECEIVED</t>
  </si>
  <si>
    <t>165012: PREPAID OTHR</t>
  </si>
  <si>
    <t>165004: PREPAID MAINTENANCE</t>
  </si>
  <si>
    <t>165002: PREPAID INSURANCE</t>
  </si>
  <si>
    <t>STORES EXP UNDIST</t>
  </si>
  <si>
    <t>163000: STORES EXPENSE UNDISTRIBUTED-</t>
  </si>
  <si>
    <t>PLANT MATERIAL &amp; OP</t>
  </si>
  <si>
    <t>154007: INVENTORY-TRANSFERS IN TRANSIT</t>
  </si>
  <si>
    <t>154005: AC/DC TIE - BASIN SHARE</t>
  </si>
  <si>
    <t>154003: INVENTORY MANUAL</t>
  </si>
  <si>
    <t>154000: MATERIALS AND SUPPLIES GENERAL</t>
  </si>
  <si>
    <t>FUEL STOCK EXP UNDST</t>
  </si>
  <si>
    <t>152006: FUEL STOCK EXP UNDISTRIB-NATRL</t>
  </si>
  <si>
    <t>FUEL STOCKS</t>
  </si>
  <si>
    <t>151008: FUEL STOCK-DIESEL</t>
  </si>
  <si>
    <t>151006: FUEL STOCK-NATURAL GAS</t>
  </si>
  <si>
    <t>151001: FUEL STOCK- COAL-OTHER</t>
  </si>
  <si>
    <t>151000: NATURAL GAS FUEL STOCK</t>
  </si>
  <si>
    <t>ACCTS REC INTER CO</t>
  </si>
  <si>
    <t>146000: I/C ACCOUNTS RECEIVABLE</t>
  </si>
  <si>
    <t>NOTES REC INTER CO</t>
  </si>
  <si>
    <t>145100: I/C INTEREST REC FROM UMP</t>
  </si>
  <si>
    <t>145000: I/C NOTES RECEIVABLE FROM UMP</t>
  </si>
  <si>
    <t>ACCUM PROV-UNCOLL</t>
  </si>
  <si>
    <t>144000: ACCUM PROV FOR UNCOLL ACCTS</t>
  </si>
  <si>
    <t>OTHER ACCTS RECVBL</t>
  </si>
  <si>
    <t>143999: A/R OTHER TRADE RECEIVABLES</t>
  </si>
  <si>
    <t>143899: A/R THIRD PARTY BILLING</t>
  </si>
  <si>
    <t>143100: A/R PEOPLESOFT SUBLEDGER</t>
  </si>
  <si>
    <t>143060: A/R SHORT TERM NEG BAL RECLASS</t>
  </si>
  <si>
    <t>143012: A/R OTHER EMPLOYEE LOANS</t>
  </si>
  <si>
    <t>143008: A/R DAMAGE CLAIMS</t>
  </si>
  <si>
    <t>143005: A/R ACCRUALS</t>
  </si>
  <si>
    <t>143003: A/R CONTRIB IN AID OF CONSTRUC</t>
  </si>
  <si>
    <t>143000: A/R MISCELLANEOUS</t>
  </si>
  <si>
    <t>CUST ACCT RECEIVABLES</t>
  </si>
  <si>
    <t>142210: 3rd PARTY OWNER AR</t>
  </si>
  <si>
    <t>142200: CUSTR A/R MANUAL OFF SYS SALES</t>
  </si>
  <si>
    <t>142009: TRANSMISSION STUDY AR</t>
  </si>
  <si>
    <t>142006: CUSTOMER A/R INSTALL</t>
  </si>
  <si>
    <t>142002: CUSTOMER A/R MERC</t>
  </si>
  <si>
    <t>142000: CUSTOMER ACCTS RECEIVABLE CIS</t>
  </si>
  <si>
    <t>131234: WELLS FARGO COLLECTION AGENCY</t>
  </si>
  <si>
    <t>131233: WELLS FARGO EFT/CHECKLINE</t>
  </si>
  <si>
    <t>131232: WELLS FARGO OTHER MANUAL</t>
  </si>
  <si>
    <t>131231: PAYMENTUS JP MORGAN</t>
  </si>
  <si>
    <t>131230: WESTERN UNION</t>
  </si>
  <si>
    <t>131221: WELLS FARGO PMT SVCS</t>
  </si>
  <si>
    <t>131154: WF BHE RM</t>
  </si>
  <si>
    <t>131153: LOCKBOX US BANK</t>
  </si>
  <si>
    <t>131150: WELLS FARGO UTIL DEPOSITORY</t>
  </si>
  <si>
    <t>131149: WELLS FARGO OPER CASH - DISBUR</t>
  </si>
  <si>
    <t>131148: WELLS FARGO OPER CASH</t>
  </si>
  <si>
    <t>TTL OTHR PROP INVEST</t>
  </si>
  <si>
    <t>OTH SPECIAL FUNDS</t>
  </si>
  <si>
    <t>128002: PEP INSURANCE CSV</t>
  </si>
  <si>
    <t>OTHER_INVESTMENT</t>
  </si>
  <si>
    <t>124000: OTHER INVESTMENTS-</t>
  </si>
  <si>
    <t>OTHER PROPERTY AND INVESTMENTS:</t>
  </si>
  <si>
    <t>ACCUM DEPREC</t>
  </si>
  <si>
    <t>119999: SVC CO-ACCUM DEPR ALLOC</t>
  </si>
  <si>
    <t>119993: SC ACCUM DEPR ALLOC CCA</t>
  </si>
  <si>
    <t>115000: ACCUM AMORT ACQUISITION ADJ</t>
  </si>
  <si>
    <t>108200: RIGHT OF USE ASSET AMORTIZATION</t>
  </si>
  <si>
    <t>108100: ACCUM DEPREC CAP LEASE</t>
  </si>
  <si>
    <t>108003: PLT IN SERV-ACCUM DEPREC-SALV</t>
  </si>
  <si>
    <t>108001: RETIREMENT WORK IN PROGRESS</t>
  </si>
  <si>
    <t>108999_: GAAP - FERC ACCUM DEPREC</t>
  </si>
  <si>
    <t>108304_: ACCUM DEPREC-LEGAL ARO</t>
  </si>
  <si>
    <t>119998_: SVC CO ACCUM DEPR COR ALLOC</t>
  </si>
  <si>
    <t>108002_: PLT IN SERV - ACCUM DEP REM COS</t>
  </si>
  <si>
    <t>108000: ACCUM DEPR RESERVE</t>
  </si>
  <si>
    <t>CONSTRUCTION WRK IN PROGRESS</t>
  </si>
  <si>
    <t>107003: CWIP CLOUD COMPUTING AGRMTS</t>
  </si>
  <si>
    <t>107000: CONSTRUCTION WORK IN-PROGRESS</t>
  </si>
  <si>
    <t>118999: SVC CO UTILITY PLANT ALLOC</t>
  </si>
  <si>
    <t>118993: SC UTILITY PLANT ALLOC CCA</t>
  </si>
  <si>
    <t>114005: PLANT ACQ ADJ - BHP</t>
  </si>
  <si>
    <t>106003: COMPL NOT CLASSFD IN CPR - CCA</t>
  </si>
  <si>
    <t>106000: COMPLETE NOT CLASSIFIED IN CPR</t>
  </si>
  <si>
    <t>105000: PLANT HELD FOR FUTURE-USE</t>
  </si>
  <si>
    <t>101304: PLANT IN SERVICE ARO</t>
  </si>
  <si>
    <t>101110: RIGHT OF USE ASSET OPER LEASE</t>
  </si>
  <si>
    <t>101100: FIXED ASSET CAP LEASE</t>
  </si>
  <si>
    <t>101000: PLANT IN SERVICE</t>
  </si>
  <si>
    <t>101999: FERC ONLY-PLANT</t>
  </si>
  <si>
    <t>Y2025: 2025</t>
  </si>
  <si>
    <t>Y2024: 2024</t>
  </si>
  <si>
    <t>Dec: December</t>
  </si>
  <si>
    <t>Nov: November</t>
  </si>
  <si>
    <t>Oct: October</t>
  </si>
  <si>
    <t>Sep: September</t>
  </si>
  <si>
    <t>Aug: August</t>
  </si>
  <si>
    <t>Jul: July</t>
  </si>
  <si>
    <t>Jun: June</t>
  </si>
  <si>
    <t>May: May</t>
  </si>
  <si>
    <t>Apr: April</t>
  </si>
  <si>
    <t>Mar: March</t>
  </si>
  <si>
    <t>Feb: February</t>
  </si>
  <si>
    <t>Jan: January</t>
  </si>
  <si>
    <t>December Balances in 2025 True Up</t>
  </si>
  <si>
    <t>Total Reconciliation to 2025 True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</si>
</sst>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#,##0;[Color3]\(#,##0\)"/>
    <numFmt numFmtId="166" formatCode=";;;@"/>
    <numFmt numFmtId="167" formatCode="#,##0;\-#,##0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8"/>
      <color theme="1"/>
      <name val="Microsoft Sans Serif"/>
      <family val="2"/>
    </font>
    <font>
      <b/>
      <sz val="8"/>
      <color theme="1"/>
      <name val="Microsoft Sans Serif"/>
      <family val="2"/>
    </font>
    <font>
      <sz val="8"/>
      <color theme="1"/>
      <name val="Microsoft Sans Serif"/>
      <family val="2"/>
    </font>
    <font>
      <sz val="8"/>
      <color rgb="FFFF0000"/>
      <name val="Microsoft Sans Serif"/>
      <family val="2"/>
    </font>
    <font>
      <b/>
      <u/>
      <sz val="10"/>
      <color theme="1"/>
      <name val="Microsoft Sans Serif"/>
      <family val="2"/>
    </font>
    <font>
      <sz val="5.8"/>
      <color theme="1"/>
      <name val="Tahoma"/>
      <family val="2"/>
    </font>
    <font>
      <sz val="13.8"/>
      <color theme="1"/>
      <name val="Tahoma"/>
      <family val="2"/>
    </font>
    <font>
      <sz val="13.8"/>
      <color theme="1"/>
      <name val="Microsoft Sans Serif"/>
      <family val="2"/>
    </font>
    <font>
      <b/>
      <u/>
      <sz val="8"/>
      <color rgb="FFFF0000"/>
      <name val="Microsoft Sans Serif"/>
      <family val="2"/>
    </font>
    <font>
      <sz val="7.8"/>
      <color theme="1"/>
      <name val="Comic Sans MS"/>
      <family val="4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Liberation Sans"/>
      <family val="2"/>
    </font>
    <font>
      <b/>
      <u/>
      <sz val="10"/>
      <color rgb="FF000000"/>
      <name val="Liberation Sans"/>
      <family val="2"/>
    </font>
    <font>
      <b/>
      <sz val="10"/>
      <color rgb="FF000000"/>
      <name val="Liberation Sans"/>
      <family val="2"/>
    </font>
    <font>
      <sz val="14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7" fillId="0" borderId="0"/>
    <xf numFmtId="165" fontId="18" fillId="0" borderId="5" applyFill="0" applyProtection="0">
      <alignment horizontal="right" vertical="center" wrapText="1"/>
    </xf>
    <xf numFmtId="166" fontId="18" fillId="0" borderId="0" applyFill="0" applyBorder="0" applyProtection="0">
      <alignment horizontal="right" vertical="center" wrapText="1"/>
    </xf>
    <xf numFmtId="165" fontId="19" fillId="0" borderId="6" applyFill="0" applyProtection="0">
      <alignment horizontal="right" vertical="center" wrapText="1"/>
    </xf>
    <xf numFmtId="166" fontId="20" fillId="0" borderId="0" applyFill="0" applyBorder="0" applyProtection="0">
      <alignment horizontal="right" vertical="center" wrapText="1"/>
    </xf>
    <xf numFmtId="167" fontId="18" fillId="0" borderId="6" applyFill="0" applyProtection="0">
      <alignment horizontal="right" vertical="center" wrapText="1"/>
    </xf>
    <xf numFmtId="166" fontId="18" fillId="0" borderId="0" applyFill="0" applyBorder="0" applyProtection="0">
      <alignment horizontal="left" vertical="center" wrapText="1"/>
    </xf>
    <xf numFmtId="165" fontId="20" fillId="0" borderId="6" applyFill="0" applyProtection="0">
      <alignment horizontal="right" vertical="center" wrapText="1"/>
    </xf>
    <xf numFmtId="166" fontId="20" fillId="0" borderId="0" applyFill="0" applyBorder="0" applyProtection="0">
      <alignment horizontal="left" vertical="center" wrapText="1"/>
    </xf>
    <xf numFmtId="165" fontId="18" fillId="0" borderId="6" applyFill="0" applyProtection="0">
      <alignment horizontal="right" vertical="center" wrapText="1"/>
    </xf>
    <xf numFmtId="166" fontId="18" fillId="0" borderId="0" applyFill="0" applyBorder="0" applyProtection="0">
      <alignment horizontal="left" vertical="center" wrapText="1" indent="1"/>
    </xf>
    <xf numFmtId="166" fontId="18" fillId="0" borderId="0" applyFill="0" applyBorder="0" applyProtection="0">
      <alignment horizontal="left" vertical="center" wrapText="1" indent="2"/>
    </xf>
    <xf numFmtId="165" fontId="18" fillId="0" borderId="6" applyFill="0" applyProtection="0">
      <alignment horizontal="right" vertical="center" wrapText="1"/>
    </xf>
    <xf numFmtId="167" fontId="20" fillId="0" borderId="6" applyFill="0" applyProtection="0">
      <alignment horizontal="right" vertical="center" wrapText="1"/>
    </xf>
    <xf numFmtId="166" fontId="19" fillId="0" borderId="0" applyFill="0" applyBorder="0" applyProtection="0">
      <alignment horizontal="right" vertical="center" wrapText="1"/>
    </xf>
    <xf numFmtId="167" fontId="18" fillId="0" borderId="6" applyFill="0" applyProtection="0">
      <alignment horizontal="right" vertical="center" wrapText="1"/>
    </xf>
    <xf numFmtId="166" fontId="19" fillId="0" borderId="0" applyFill="0" applyBorder="0" applyProtection="0">
      <alignment horizontal="left" vertical="center" wrapText="1"/>
    </xf>
    <xf numFmtId="166" fontId="18" fillId="0" borderId="0" applyFill="0" applyBorder="0" applyProtection="0">
      <alignment horizontal="left" vertical="center" wrapText="1"/>
    </xf>
    <xf numFmtId="166" fontId="18" fillId="0" borderId="0" applyFill="0" applyBorder="0" applyProtection="0">
      <alignment horizontal="left" vertical="center" wrapText="1" indent="1"/>
    </xf>
    <xf numFmtId="166" fontId="18" fillId="0" borderId="7" applyFill="0" applyProtection="0">
      <alignment horizontal="center" vertical="center" wrapText="1"/>
    </xf>
    <xf numFmtId="166" fontId="18" fillId="0" borderId="8" applyFill="0" applyProtection="0">
      <alignment horizontal="center" vertical="center" wrapText="1"/>
    </xf>
  </cellStyleXfs>
  <cellXfs count="70">
    <xf numFmtId="0" fontId="0" fillId="0" borderId="0" xfId="0"/>
    <xf numFmtId="164" fontId="13" fillId="0" borderId="0" xfId="1" applyNumberFormat="1" applyFont="1" applyFill="1"/>
    <xf numFmtId="164" fontId="13" fillId="0" borderId="0" xfId="1" applyNumberFormat="1" applyFont="1" applyFill="1" applyAlignment="1"/>
    <xf numFmtId="164" fontId="13" fillId="0" borderId="1" xfId="1" applyNumberFormat="1" applyFont="1" applyFill="1" applyBorder="1"/>
    <xf numFmtId="164" fontId="13" fillId="0" borderId="1" xfId="1" applyNumberFormat="1" applyFont="1" applyFill="1" applyBorder="1" applyAlignment="1"/>
    <xf numFmtId="43" fontId="13" fillId="0" borderId="0" xfId="1" applyFont="1" applyFill="1" applyAlignment="1"/>
    <xf numFmtId="0" fontId="13" fillId="0" borderId="0" xfId="0" applyFont="1"/>
    <xf numFmtId="3" fontId="14" fillId="0" borderId="0" xfId="0" applyNumberFormat="1" applyFont="1" applyAlignment="1">
      <alignment horizontal="center"/>
    </xf>
    <xf numFmtId="43" fontId="13" fillId="0" borderId="0" xfId="1" applyFont="1" applyFill="1"/>
    <xf numFmtId="0" fontId="16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4" fillId="0" borderId="0" xfId="0" applyFont="1" applyAlignment="1" applyProtection="1">
      <alignment horizontal="center" wrapText="1"/>
      <protection locked="0"/>
    </xf>
    <xf numFmtId="3" fontId="14" fillId="0" borderId="0" xfId="0" applyNumberFormat="1" applyFont="1" applyAlignment="1">
      <alignment horizontal="center" wrapText="1"/>
    </xf>
    <xf numFmtId="43" fontId="14" fillId="0" borderId="0" xfId="1" applyFont="1" applyFill="1" applyAlignment="1">
      <alignment horizontal="center" wrapText="1"/>
    </xf>
    <xf numFmtId="0" fontId="14" fillId="0" borderId="0" xfId="0" applyFont="1"/>
    <xf numFmtId="3" fontId="13" fillId="0" borderId="0" xfId="0" applyNumberFormat="1" applyFont="1"/>
    <xf numFmtId="3" fontId="16" fillId="0" borderId="0" xfId="0" applyNumberFormat="1" applyFont="1"/>
    <xf numFmtId="0" fontId="13" fillId="0" borderId="0" xfId="0" applyFont="1" applyProtection="1">
      <protection locked="0"/>
    </xf>
    <xf numFmtId="3" fontId="15" fillId="0" borderId="0" xfId="0" applyNumberFormat="1" applyFont="1"/>
    <xf numFmtId="164" fontId="16" fillId="0" borderId="0" xfId="0" applyNumberFormat="1" applyFont="1"/>
    <xf numFmtId="43" fontId="16" fillId="0" borderId="0" xfId="1" applyFont="1" applyFill="1"/>
    <xf numFmtId="3" fontId="21" fillId="0" borderId="0" xfId="0" applyNumberFormat="1" applyFont="1"/>
    <xf numFmtId="0" fontId="2" fillId="0" borderId="0" xfId="2"/>
    <xf numFmtId="0" fontId="2" fillId="0" borderId="0" xfId="2" applyAlignment="1">
      <alignment horizontal="center" wrapText="1"/>
    </xf>
    <xf numFmtId="0" fontId="4" fillId="0" borderId="3" xfId="2" applyFont="1" applyBorder="1" applyAlignment="1">
      <alignment horizontal="right" wrapText="1"/>
    </xf>
    <xf numFmtId="0" fontId="2" fillId="0" borderId="2" xfId="2" applyBorder="1" applyAlignment="1">
      <alignment horizontal="right" wrapText="1"/>
    </xf>
    <xf numFmtId="0" fontId="2" fillId="0" borderId="2" xfId="2" applyBorder="1" applyAlignment="1">
      <alignment horizontal="center" wrapText="1"/>
    </xf>
    <xf numFmtId="0" fontId="2" fillId="0" borderId="2" xfId="2" applyBorder="1" applyAlignment="1">
      <alignment horizontal="left" wrapText="1"/>
    </xf>
    <xf numFmtId="0" fontId="7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5" fillId="0" borderId="2" xfId="2" applyFont="1" applyBorder="1" applyAlignment="1">
      <alignment horizontal="left" wrapText="1" indent="2"/>
    </xf>
    <xf numFmtId="37" fontId="5" fillId="0" borderId="2" xfId="2" applyNumberFormat="1" applyFont="1" applyBorder="1" applyAlignment="1">
      <alignment horizontal="right" wrapText="1"/>
    </xf>
    <xf numFmtId="0" fontId="5" fillId="0" borderId="2" xfId="2" applyFont="1" applyBorder="1" applyAlignment="1">
      <alignment horizontal="left" wrapText="1" indent="1"/>
    </xf>
    <xf numFmtId="0" fontId="5" fillId="0" borderId="2" xfId="2" applyFont="1" applyBorder="1" applyAlignment="1">
      <alignment horizontal="left" wrapText="1"/>
    </xf>
    <xf numFmtId="37" fontId="6" fillId="0" borderId="2" xfId="2" applyNumberFormat="1" applyFont="1" applyBorder="1" applyAlignment="1">
      <alignment horizontal="right" wrapText="1"/>
    </xf>
    <xf numFmtId="0" fontId="4" fillId="0" borderId="2" xfId="2" applyFont="1" applyBorder="1" applyAlignment="1">
      <alignment horizontal="right" wrapText="1"/>
    </xf>
    <xf numFmtId="37" fontId="3" fillId="0" borderId="2" xfId="2" applyNumberFormat="1" applyFont="1" applyBorder="1" applyAlignment="1">
      <alignment horizontal="right" wrapText="1"/>
    </xf>
    <xf numFmtId="0" fontId="5" fillId="0" borderId="4" xfId="2" applyFont="1" applyBorder="1" applyAlignment="1">
      <alignment horizontal="left" wrapText="1"/>
    </xf>
    <xf numFmtId="37" fontId="6" fillId="0" borderId="4" xfId="2" applyNumberFormat="1" applyFont="1" applyBorder="1" applyAlignment="1">
      <alignment horizontal="right" wrapText="1"/>
    </xf>
    <xf numFmtId="37" fontId="5" fillId="0" borderId="4" xfId="2" applyNumberFormat="1" applyFont="1" applyBorder="1" applyAlignment="1">
      <alignment horizontal="right" wrapText="1"/>
    </xf>
    <xf numFmtId="37" fontId="11" fillId="0" borderId="2" xfId="2" applyNumberFormat="1" applyFont="1" applyBorder="1" applyAlignment="1">
      <alignment horizontal="right" wrapText="1"/>
    </xf>
    <xf numFmtId="0" fontId="4" fillId="0" borderId="2" xfId="2" applyFont="1" applyBorder="1" applyAlignment="1">
      <alignment horizontal="left" wrapText="1"/>
    </xf>
    <xf numFmtId="0" fontId="2" fillId="0" borderId="0" xfId="2" applyAlignment="1">
      <alignment horizontal="right" wrapText="1"/>
    </xf>
    <xf numFmtId="166" fontId="18" fillId="0" borderId="0" xfId="10" applyFill="1">
      <alignment horizontal="left" vertical="center" wrapText="1"/>
    </xf>
    <xf numFmtId="166" fontId="18" fillId="0" borderId="8" xfId="24" applyFill="1">
      <alignment horizontal="center" vertical="center" wrapText="1"/>
    </xf>
    <xf numFmtId="0" fontId="17" fillId="0" borderId="0" xfId="4"/>
    <xf numFmtId="166" fontId="18" fillId="0" borderId="7" xfId="23" applyFill="1">
      <alignment horizontal="center" vertical="center" wrapText="1"/>
    </xf>
    <xf numFmtId="167" fontId="18" fillId="0" borderId="6" xfId="19" applyFill="1">
      <alignment horizontal="right" vertical="center" wrapText="1"/>
    </xf>
    <xf numFmtId="166" fontId="19" fillId="0" borderId="0" xfId="20" applyFill="1">
      <alignment horizontal="left" vertical="center" wrapText="1"/>
    </xf>
    <xf numFmtId="166" fontId="19" fillId="0" borderId="0" xfId="18" applyFill="1">
      <alignment horizontal="right" vertical="center" wrapText="1"/>
    </xf>
    <xf numFmtId="167" fontId="20" fillId="0" borderId="6" xfId="17" applyFill="1">
      <alignment horizontal="right" vertical="center" wrapText="1"/>
    </xf>
    <xf numFmtId="166" fontId="18" fillId="0" borderId="0" xfId="22" applyFill="1">
      <alignment horizontal="left" vertical="center" wrapText="1" indent="1"/>
    </xf>
    <xf numFmtId="165" fontId="18" fillId="0" borderId="6" xfId="13" applyFill="1">
      <alignment horizontal="right" vertical="center" wrapText="1"/>
    </xf>
    <xf numFmtId="165" fontId="18" fillId="0" borderId="6" xfId="16" applyFill="1">
      <alignment horizontal="right" vertical="center" wrapText="1"/>
    </xf>
    <xf numFmtId="166" fontId="18" fillId="0" borderId="0" xfId="21" applyFill="1">
      <alignment horizontal="left" vertical="center" wrapText="1"/>
    </xf>
    <xf numFmtId="166" fontId="20" fillId="0" borderId="0" xfId="8" applyFill="1">
      <alignment horizontal="right" vertical="center" wrapText="1"/>
    </xf>
    <xf numFmtId="165" fontId="19" fillId="0" borderId="6" xfId="7" applyFill="1">
      <alignment horizontal="right" vertical="center" wrapText="1"/>
    </xf>
    <xf numFmtId="167" fontId="18" fillId="0" borderId="6" xfId="9" applyFill="1">
      <alignment horizontal="right" vertical="center" wrapText="1"/>
    </xf>
    <xf numFmtId="166" fontId="18" fillId="0" borderId="0" xfId="15" applyFill="1">
      <alignment horizontal="left" vertical="center" wrapText="1" indent="2"/>
    </xf>
    <xf numFmtId="166" fontId="18" fillId="0" borderId="0" xfId="14" applyFill="1">
      <alignment horizontal="left" vertical="center" wrapText="1" indent="1"/>
    </xf>
    <xf numFmtId="166" fontId="20" fillId="0" borderId="0" xfId="12" applyFill="1">
      <alignment horizontal="left" vertical="center" wrapText="1"/>
    </xf>
    <xf numFmtId="165" fontId="20" fillId="0" borderId="6" xfId="11" applyFill="1">
      <alignment horizontal="right" vertical="center" wrapText="1"/>
    </xf>
    <xf numFmtId="166" fontId="18" fillId="0" borderId="0" xfId="6" applyFill="1">
      <alignment horizontal="right" vertical="center" wrapText="1"/>
    </xf>
    <xf numFmtId="165" fontId="18" fillId="0" borderId="5" xfId="5" applyFill="1">
      <alignment horizontal="right" vertical="center" wrapText="1"/>
    </xf>
    <xf numFmtId="3" fontId="14" fillId="0" borderId="0" xfId="0" applyNumberFormat="1" applyFont="1" applyAlignment="1">
      <alignment horizontal="center"/>
    </xf>
    <xf numFmtId="0" fontId="12" fillId="0" borderId="0" xfId="2" applyFont="1" applyAlignment="1">
      <alignment horizontal="left"/>
    </xf>
    <xf numFmtId="0" fontId="10" fillId="0" borderId="0" xfId="2" applyFont="1" applyAlignment="1">
      <alignment horizontal="left"/>
    </xf>
    <xf numFmtId="0" fontId="9" fillId="0" borderId="0" xfId="2" applyFont="1" applyAlignment="1">
      <alignment horizontal="left"/>
    </xf>
    <xf numFmtId="0" fontId="8" fillId="0" borderId="0" xfId="2" applyFont="1" applyAlignment="1">
      <alignment horizontal="left"/>
    </xf>
  </cellXfs>
  <cellStyles count="25">
    <cellStyle name="Comma" xfId="1" builtinId="3"/>
    <cellStyle name="Comma 2" xfId="3" xr:uid="{0C68D890-6322-4FA9-B998-2FEEFC55338B}"/>
    <cellStyle name="MR_0" xfId="10" xr:uid="{FE1B6750-8A88-4AB8-B9AA-E4E4632A3439}"/>
    <cellStyle name="MR_1" xfId="6" xr:uid="{57E6217E-693A-46BE-9AE4-00D589BB983B}"/>
    <cellStyle name="MR_10" xfId="24" xr:uid="{B1E1C432-E9F8-4068-AB48-B367298D255E}"/>
    <cellStyle name="MR_11" xfId="23" xr:uid="{46CA11F9-C012-4348-B2B5-4215BC603858}"/>
    <cellStyle name="MR_12" xfId="5" xr:uid="{1B6FA7BC-31B9-4888-B0C4-0CDCD8DD4441}"/>
    <cellStyle name="MR_13" xfId="20" xr:uid="{28C39564-1B08-4E95-8198-EA5F6EDB3EEE}"/>
    <cellStyle name="MR_14" xfId="18" xr:uid="{2BDD6447-AE92-4AE6-9118-7B86867BA379}"/>
    <cellStyle name="MR_15" xfId="17" xr:uid="{8FC537B1-B420-4CF7-9F7D-311D04CF215F}"/>
    <cellStyle name="MR_16" xfId="12" xr:uid="{D99B740D-C686-450F-83ED-F26BE68A7338}"/>
    <cellStyle name="MR_17" xfId="11" xr:uid="{5E27C5BB-87E9-4570-9E66-D37DCBD8DF11}"/>
    <cellStyle name="MR_2_IND_1" xfId="22" xr:uid="{835D4DA5-1F99-4175-B68A-64AA6E9D4680}"/>
    <cellStyle name="MR_3" xfId="19" xr:uid="{8F2B1891-01A4-406B-B52D-29F88949428B}"/>
    <cellStyle name="MR_4" xfId="13" xr:uid="{F72B1D1D-BB92-45DE-8CC2-50A13799D982}"/>
    <cellStyle name="MR_4_RT" xfId="16" xr:uid="{5028C595-3EDE-4A22-BCCE-4B13BD8D52C6}"/>
    <cellStyle name="MR_5" xfId="9" xr:uid="{75430283-E2D6-4499-9F52-40B0A973E507}"/>
    <cellStyle name="MR_6_IND_1" xfId="14" xr:uid="{9DD16384-0FF2-4AC3-B8B7-90C749666A08}"/>
    <cellStyle name="MR_6_IND_2" xfId="15" xr:uid="{8A356378-C2FB-4A6A-9897-CEC714A2E3A5}"/>
    <cellStyle name="MR_7" xfId="21" xr:uid="{80FC686E-A751-4DF1-B764-87674B4CBBF4}"/>
    <cellStyle name="MR_8" xfId="8" xr:uid="{40DF6FBE-4CFE-4ABA-B7D9-9EAC8183A55D}"/>
    <cellStyle name="MR_9" xfId="7" xr:uid="{0DD9FC8F-F0E1-4F78-8A59-07466A2CAF26}"/>
    <cellStyle name="Normal" xfId="0" builtinId="0"/>
    <cellStyle name="Normal 2" xfId="2" xr:uid="{62A29598-7541-4D38-A718-2D3FEB55E458}"/>
    <cellStyle name="Normal 3" xfId="4" xr:uid="{3625067C-E15E-4980-BD79-B7237C8B1B34}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0"/>
    <xdr:ext cx="1476375" cy="876300"/>
    <xdr:pic>
      <xdr:nvPicPr>
        <xdr:cNvPr id="2" name="Image 1" descr="84b2fb89-3090-4d25-a9bd-a20eabadcb39">
          <a:extLst>
            <a:ext uri="{FF2B5EF4-FFF2-40B4-BE49-F238E27FC236}">
              <a16:creationId xmlns:a16="http://schemas.microsoft.com/office/drawing/2014/main" id="{A4C1ABF9-D07F-4BD7-B8BC-AF49FEA0CFBD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0"/>
          <a:ext cx="1476375" cy="876300"/>
        </a:xfrm>
        <a:prstGeom prst="rect">
          <a:avLst/>
        </a:prstGeom>
        <a:ln>
          <a:noFill/>
        </a:ln>
      </xdr:spPr>
    </xdr:pic>
    <xdr:clientData fLocksWithSheet="0"/>
  </xdr:absoluteAnchor>
  <xdr:absoluteAnchor>
    <xdr:pos x="1933575" y="0"/>
    <xdr:ext cx="7698105" cy="942975"/>
    <xdr:pic>
      <xdr:nvPicPr>
        <xdr:cNvPr id="3" name="Title" descr="2cc3b356-b193-4963-be9b-165f670f9d8a">
          <a:extLst>
            <a:ext uri="{FF2B5EF4-FFF2-40B4-BE49-F238E27FC236}">
              <a16:creationId xmlns:a16="http://schemas.microsoft.com/office/drawing/2014/main" id="{F3A88BCB-9D02-4E86-A26C-E6AA9845BD2B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33575" y="0"/>
          <a:ext cx="7698105" cy="942975"/>
        </a:xfrm>
        <a:prstGeom prst="rect">
          <a:avLst/>
        </a:prstGeom>
      </xdr:spPr>
    </xdr:pic>
    <xdr:clientData fLocksWithSheet="0"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36361-AC1D-4BBC-BF98-E8FAD326A953}">
  <dimension ref="A1:AJ36"/>
  <sheetViews>
    <sheetView tabSelected="1" zoomScale="80" zoomScaleNormal="8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D27" sqref="D27"/>
    </sheetView>
  </sheetViews>
  <sheetFormatPr defaultColWidth="9.140625" defaultRowHeight="14.25"/>
  <cols>
    <col min="1" max="1" width="3.85546875" style="9" customWidth="1"/>
    <col min="2" max="2" width="39.42578125" style="9" bestFit="1" customWidth="1"/>
    <col min="3" max="3" width="25.5703125" style="9" customWidth="1"/>
    <col min="4" max="4" width="31.7109375" style="9" customWidth="1"/>
    <col min="5" max="5" width="21.85546875" style="9" customWidth="1"/>
    <col min="6" max="6" width="20.85546875" style="9" bestFit="1" customWidth="1"/>
    <col min="7" max="7" width="18.28515625" style="9" bestFit="1" customWidth="1"/>
    <col min="8" max="8" width="21.7109375" style="9" bestFit="1" customWidth="1"/>
    <col min="9" max="9" width="19" style="9" customWidth="1"/>
    <col min="10" max="10" width="21" style="9" customWidth="1"/>
    <col min="11" max="11" width="16.140625" style="21" customWidth="1"/>
    <col min="12" max="12" width="34.28515625" style="9" customWidth="1"/>
    <col min="13" max="16384" width="9.140625" style="9"/>
  </cols>
  <sheetData>
    <row r="1" spans="1:36" ht="15">
      <c r="A1" s="6"/>
      <c r="B1" s="6"/>
      <c r="C1" s="7" t="s">
        <v>0</v>
      </c>
      <c r="D1" s="7" t="s">
        <v>1</v>
      </c>
      <c r="E1" s="7"/>
      <c r="F1" s="7"/>
      <c r="G1" s="65"/>
      <c r="H1" s="65"/>
      <c r="I1" s="65"/>
      <c r="J1" s="6"/>
      <c r="K1" s="8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ht="45">
      <c r="A2" s="6"/>
      <c r="B2" s="6"/>
      <c r="C2" s="10" t="s">
        <v>2</v>
      </c>
      <c r="D2" s="10" t="s">
        <v>3</v>
      </c>
      <c r="E2" s="11" t="s">
        <v>4</v>
      </c>
      <c r="F2" s="12" t="s">
        <v>634</v>
      </c>
      <c r="G2" s="7" t="s">
        <v>5</v>
      </c>
      <c r="H2" s="13" t="s">
        <v>6</v>
      </c>
      <c r="I2" s="11" t="s">
        <v>39</v>
      </c>
      <c r="J2" s="11" t="s">
        <v>635</v>
      </c>
      <c r="K2" s="14" t="s">
        <v>352</v>
      </c>
      <c r="L2" s="11" t="s">
        <v>7</v>
      </c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ht="15">
      <c r="A3" s="6"/>
      <c r="B3" s="15" t="s">
        <v>8</v>
      </c>
      <c r="C3" s="16"/>
      <c r="D3" s="16"/>
      <c r="E3" s="16"/>
      <c r="F3" s="16"/>
      <c r="G3" s="16" t="s">
        <v>9</v>
      </c>
      <c r="H3" s="16"/>
      <c r="I3" s="6"/>
      <c r="J3" s="6"/>
      <c r="K3" s="8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>
      <c r="A4" s="6"/>
      <c r="B4" s="6"/>
      <c r="C4" s="16"/>
      <c r="D4" s="16"/>
      <c r="E4" s="16"/>
      <c r="F4" s="16"/>
      <c r="G4" s="16"/>
      <c r="H4" s="16"/>
      <c r="I4" s="6"/>
      <c r="J4" s="6"/>
      <c r="K4" s="8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>
      <c r="A5" s="6"/>
      <c r="B5" s="6" t="s">
        <v>10</v>
      </c>
      <c r="C5" s="16" t="s">
        <v>11</v>
      </c>
      <c r="D5" s="16"/>
      <c r="E5" s="16"/>
      <c r="F5" s="16"/>
      <c r="G5" s="16"/>
      <c r="H5" s="16"/>
      <c r="I5" s="6"/>
      <c r="J5" s="6"/>
      <c r="K5" s="8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>
      <c r="A6" s="6">
        <v>1</v>
      </c>
      <c r="B6" s="6" t="s">
        <v>12</v>
      </c>
      <c r="C6" s="16" t="s">
        <v>13</v>
      </c>
      <c r="D6" s="16" t="s">
        <v>13</v>
      </c>
      <c r="E6" s="1">
        <v>754546138</v>
      </c>
      <c r="F6" s="1">
        <v>753790094.56000018</v>
      </c>
      <c r="G6" s="1"/>
      <c r="H6" s="1"/>
      <c r="I6" s="1">
        <f>-'Bal Sheet - Jan - Dec &amp; 13Mth A'!N19</f>
        <v>-756044</v>
      </c>
      <c r="J6" s="2">
        <f>ROUND(E6+SUM(G6:I6),0)</f>
        <v>753790094</v>
      </c>
      <c r="K6" s="2">
        <f>ROUND(J6-F6,0)</f>
        <v>-1</v>
      </c>
      <c r="L6" s="6" t="s">
        <v>333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>
      <c r="A7" s="6">
        <v>2</v>
      </c>
      <c r="B7" s="6" t="s">
        <v>14</v>
      </c>
      <c r="C7" s="16" t="s">
        <v>15</v>
      </c>
      <c r="D7" s="16" t="s">
        <v>15</v>
      </c>
      <c r="E7" s="1">
        <v>299983988</v>
      </c>
      <c r="F7" s="1">
        <v>299983988.14999998</v>
      </c>
      <c r="G7" s="1"/>
      <c r="H7" s="1"/>
      <c r="I7" s="1"/>
      <c r="J7" s="2">
        <f t="shared" ref="J7:J12" si="0">E7+SUM(G7:I7)</f>
        <v>299983988</v>
      </c>
      <c r="K7" s="2">
        <f t="shared" ref="K7:K22" si="1">J7-F7</f>
        <v>-0.14999997615814209</v>
      </c>
      <c r="L7" s="6" t="s">
        <v>334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>
      <c r="A8" s="6">
        <v>3</v>
      </c>
      <c r="B8" s="6" t="s">
        <v>16</v>
      </c>
      <c r="C8" s="16" t="s">
        <v>17</v>
      </c>
      <c r="D8" s="16" t="s">
        <v>17</v>
      </c>
      <c r="E8" s="1">
        <v>600361634</v>
      </c>
      <c r="F8" s="1">
        <v>600361634.32250714</v>
      </c>
      <c r="G8" s="1"/>
      <c r="H8" s="1"/>
      <c r="I8" s="1"/>
      <c r="J8" s="2">
        <f t="shared" si="0"/>
        <v>600361634</v>
      </c>
      <c r="K8" s="2">
        <f t="shared" si="1"/>
        <v>-0.32250714302062988</v>
      </c>
      <c r="L8" s="6" t="s">
        <v>335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>
      <c r="A9" s="6">
        <v>4</v>
      </c>
      <c r="B9" s="6" t="s">
        <v>18</v>
      </c>
      <c r="C9" s="16" t="s">
        <v>19</v>
      </c>
      <c r="D9" s="16" t="s">
        <v>330</v>
      </c>
      <c r="E9" s="17">
        <v>144113541</v>
      </c>
      <c r="F9" s="1">
        <v>67869073.950000092</v>
      </c>
      <c r="G9" s="1">
        <v>-76244466.680000007</v>
      </c>
      <c r="H9" s="1"/>
      <c r="I9" s="1"/>
      <c r="J9" s="2">
        <f t="shared" si="0"/>
        <v>67869074.319999993</v>
      </c>
      <c r="K9" s="2">
        <f t="shared" si="1"/>
        <v>0.36999990046024323</v>
      </c>
      <c r="L9" s="6" t="s">
        <v>332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>
      <c r="A10" s="6">
        <v>5</v>
      </c>
      <c r="B10" s="6" t="s">
        <v>20</v>
      </c>
      <c r="C10" s="16" t="s">
        <v>21</v>
      </c>
      <c r="D10" s="16" t="s">
        <v>22</v>
      </c>
      <c r="E10" s="1">
        <v>37872146</v>
      </c>
      <c r="F10" s="1">
        <v>37872147</v>
      </c>
      <c r="G10" s="1"/>
      <c r="H10" s="1"/>
      <c r="I10" s="1"/>
      <c r="J10" s="2">
        <f t="shared" si="0"/>
        <v>37872146</v>
      </c>
      <c r="K10" s="2">
        <f t="shared" si="1"/>
        <v>-1</v>
      </c>
      <c r="L10" s="6" t="s">
        <v>336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>
      <c r="A11" s="6">
        <v>6</v>
      </c>
      <c r="B11" s="6" t="s">
        <v>23</v>
      </c>
      <c r="C11" s="16" t="s">
        <v>19</v>
      </c>
      <c r="D11" s="16" t="s">
        <v>24</v>
      </c>
      <c r="E11" s="1">
        <v>10799268</v>
      </c>
      <c r="F11" s="1">
        <v>10799267.960000001</v>
      </c>
      <c r="G11" s="1"/>
      <c r="H11" s="1"/>
      <c r="I11" s="1"/>
      <c r="J11" s="2">
        <f t="shared" si="0"/>
        <v>10799268</v>
      </c>
      <c r="K11" s="2">
        <f t="shared" si="1"/>
        <v>3.9999999105930328E-2</v>
      </c>
      <c r="L11" s="6" t="s">
        <v>331</v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>
      <c r="A12" s="6">
        <v>7</v>
      </c>
      <c r="B12" s="6" t="s">
        <v>25</v>
      </c>
      <c r="C12" s="16" t="s">
        <v>26</v>
      </c>
      <c r="D12" s="16" t="s">
        <v>26</v>
      </c>
      <c r="E12" s="3">
        <v>0</v>
      </c>
      <c r="F12" s="3">
        <v>0</v>
      </c>
      <c r="G12" s="3"/>
      <c r="H12" s="3"/>
      <c r="I12" s="3"/>
      <c r="J12" s="4">
        <f t="shared" si="0"/>
        <v>0</v>
      </c>
      <c r="K12" s="4">
        <f t="shared" si="1"/>
        <v>0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>
      <c r="A13" s="6">
        <v>8</v>
      </c>
      <c r="B13" s="18" t="s">
        <v>27</v>
      </c>
      <c r="C13" s="16" t="s">
        <v>28</v>
      </c>
      <c r="D13" s="16"/>
      <c r="E13" s="1">
        <f>SUM(E6:E12)</f>
        <v>1847676715</v>
      </c>
      <c r="F13" s="1">
        <f>SUM(F6:F12)</f>
        <v>1770676205.9425075</v>
      </c>
      <c r="G13" s="1">
        <f t="shared" ref="G13:I13" si="2">SUM(G6:G12)</f>
        <v>-76244466.680000007</v>
      </c>
      <c r="H13" s="1">
        <f t="shared" si="2"/>
        <v>0</v>
      </c>
      <c r="I13" s="1">
        <f t="shared" si="2"/>
        <v>-756044</v>
      </c>
      <c r="J13" s="2">
        <f>SUM(J6:J12)</f>
        <v>1770676204.3199999</v>
      </c>
      <c r="K13" s="2">
        <f t="shared" si="1"/>
        <v>-1.6225075721740723</v>
      </c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>
      <c r="A14" s="6"/>
      <c r="B14" s="6"/>
      <c r="C14" s="16"/>
      <c r="D14" s="16"/>
      <c r="E14" s="1"/>
      <c r="F14" s="1"/>
      <c r="G14" s="1"/>
      <c r="H14" s="1"/>
      <c r="I14" s="1"/>
      <c r="J14" s="2"/>
      <c r="K14" s="2">
        <f t="shared" si="1"/>
        <v>0</v>
      </c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>
      <c r="A15" s="6"/>
      <c r="B15" s="6" t="s">
        <v>29</v>
      </c>
      <c r="C15" s="16" t="s">
        <v>11</v>
      </c>
      <c r="D15" s="19" t="s">
        <v>328</v>
      </c>
      <c r="E15" s="1"/>
      <c r="F15" s="1"/>
      <c r="G15" s="1"/>
      <c r="H15" s="1"/>
      <c r="I15" s="1"/>
      <c r="J15" s="2"/>
      <c r="K15" s="2">
        <f t="shared" si="1"/>
        <v>0</v>
      </c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>
      <c r="A16" s="6">
        <v>9</v>
      </c>
      <c r="B16" s="6" t="str">
        <f>+B6</f>
        <v xml:space="preserve">  Production</v>
      </c>
      <c r="C16" s="16" t="s">
        <v>30</v>
      </c>
      <c r="D16" s="16" t="s">
        <v>30</v>
      </c>
      <c r="E16" s="1">
        <f>185873722+9825607+76953830</f>
        <v>272653159</v>
      </c>
      <c r="F16" s="1">
        <v>272492754.75</v>
      </c>
      <c r="G16" s="1"/>
      <c r="H16" s="1"/>
      <c r="I16" s="1">
        <f>'Bal Sheet - Jan - Dec &amp; 13Mth A'!N34</f>
        <v>-160404</v>
      </c>
      <c r="J16" s="2">
        <f>E16+SUM(G16:I16)</f>
        <v>272492755</v>
      </c>
      <c r="K16" s="2">
        <f>J16-F16</f>
        <v>0.25</v>
      </c>
      <c r="L16" s="6" t="s">
        <v>337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spans="1:36">
      <c r="A17" s="6">
        <v>10</v>
      </c>
      <c r="B17" s="6" t="s">
        <v>14</v>
      </c>
      <c r="C17" s="16" t="s">
        <v>31</v>
      </c>
      <c r="D17" s="16" t="s">
        <v>31</v>
      </c>
      <c r="E17" s="1">
        <v>55373421</v>
      </c>
      <c r="F17" s="1">
        <v>55373421.426073708</v>
      </c>
      <c r="G17" s="1"/>
      <c r="H17" s="1"/>
      <c r="I17" s="1"/>
      <c r="J17" s="2">
        <f t="shared" ref="J17:J22" si="3">E17+SUM(G17:I17)</f>
        <v>55373421</v>
      </c>
      <c r="K17" s="2">
        <f t="shared" si="1"/>
        <v>-0.42607370764017105</v>
      </c>
      <c r="L17" s="6" t="s">
        <v>340</v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>
      <c r="A18" s="6">
        <v>11</v>
      </c>
      <c r="B18" s="6" t="s">
        <v>16</v>
      </c>
      <c r="C18" s="16" t="s">
        <v>32</v>
      </c>
      <c r="D18" s="16" t="s">
        <v>32</v>
      </c>
      <c r="E18" s="1">
        <v>193687355</v>
      </c>
      <c r="F18" s="1">
        <v>193687354.79250705</v>
      </c>
      <c r="G18" s="1"/>
      <c r="H18" s="1"/>
      <c r="I18" s="1"/>
      <c r="J18" s="2">
        <f t="shared" si="3"/>
        <v>193687355</v>
      </c>
      <c r="K18" s="2">
        <f t="shared" si="1"/>
        <v>0.20749294757843018</v>
      </c>
      <c r="L18" s="6" t="s">
        <v>338</v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>
      <c r="A19" s="6">
        <v>12</v>
      </c>
      <c r="B19" s="6" t="str">
        <f>+B9</f>
        <v xml:space="preserve">  General &amp; Intangible</v>
      </c>
      <c r="C19" s="16" t="s">
        <v>33</v>
      </c>
      <c r="D19" s="16" t="s">
        <v>33</v>
      </c>
      <c r="E19" s="1">
        <f>74359990-E21</f>
        <v>71400489.890955463</v>
      </c>
      <c r="F19" s="1">
        <v>50625942.162961863</v>
      </c>
      <c r="G19" s="1">
        <v>-16842162.438292298</v>
      </c>
      <c r="H19" s="1">
        <f>'Bal Sheet - Jan - Dec &amp; 13Mth A'!N39</f>
        <v>-3932385</v>
      </c>
      <c r="I19" s="1"/>
      <c r="J19" s="2">
        <f>E19+SUM(G19:I19)</f>
        <v>50625942.452663168</v>
      </c>
      <c r="K19" s="2">
        <f>J19-F19</f>
        <v>0.28970130532979965</v>
      </c>
      <c r="L19" s="6" t="s">
        <v>329</v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>
      <c r="A20" s="6">
        <v>13</v>
      </c>
      <c r="B20" s="6" t="s">
        <v>20</v>
      </c>
      <c r="C20" s="16" t="s">
        <v>21</v>
      </c>
      <c r="D20" s="16" t="s">
        <v>34</v>
      </c>
      <c r="E20" s="1">
        <v>13776574</v>
      </c>
      <c r="F20" s="1">
        <v>13776575</v>
      </c>
      <c r="G20" s="1"/>
      <c r="H20" s="1"/>
      <c r="I20" s="1"/>
      <c r="J20" s="2">
        <f t="shared" si="3"/>
        <v>13776574</v>
      </c>
      <c r="K20" s="2">
        <f t="shared" si="1"/>
        <v>-1</v>
      </c>
      <c r="L20" s="6" t="s">
        <v>339</v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>
      <c r="A21" s="6">
        <v>14</v>
      </c>
      <c r="B21" s="6" t="str">
        <f>+B11</f>
        <v xml:space="preserve">  Communication System</v>
      </c>
      <c r="C21" s="16" t="s">
        <v>19</v>
      </c>
      <c r="D21" s="16" t="s">
        <v>35</v>
      </c>
      <c r="E21" s="1">
        <v>2959500.1090445425</v>
      </c>
      <c r="F21" s="1">
        <v>2959500.1090445425</v>
      </c>
      <c r="G21" s="1"/>
      <c r="H21" s="1"/>
      <c r="I21" s="1"/>
      <c r="J21" s="2">
        <f t="shared" si="3"/>
        <v>2959500.1090445425</v>
      </c>
      <c r="K21" s="2">
        <f t="shared" si="1"/>
        <v>0</v>
      </c>
      <c r="L21" s="6" t="s">
        <v>36</v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</row>
    <row r="22" spans="1:36">
      <c r="A22" s="6">
        <v>15</v>
      </c>
      <c r="B22" s="6" t="str">
        <f>+B12</f>
        <v xml:space="preserve">  Common</v>
      </c>
      <c r="C22" s="16" t="s">
        <v>26</v>
      </c>
      <c r="D22" s="16" t="s">
        <v>26</v>
      </c>
      <c r="E22" s="3">
        <v>0</v>
      </c>
      <c r="F22" s="3">
        <v>0</v>
      </c>
      <c r="G22" s="3"/>
      <c r="H22" s="3"/>
      <c r="I22" s="3"/>
      <c r="J22" s="4">
        <f t="shared" si="3"/>
        <v>0</v>
      </c>
      <c r="K22" s="4">
        <f t="shared" si="1"/>
        <v>0</v>
      </c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spans="1:36">
      <c r="A23" s="6">
        <v>16</v>
      </c>
      <c r="B23" s="6" t="s">
        <v>37</v>
      </c>
      <c r="C23" s="16" t="s">
        <v>38</v>
      </c>
      <c r="D23" s="16"/>
      <c r="E23" s="1">
        <f>SUM(E16:E22)</f>
        <v>609850499</v>
      </c>
      <c r="F23" s="1">
        <f>SUM(F16:F22)</f>
        <v>588915548.24058723</v>
      </c>
      <c r="G23" s="1"/>
      <c r="H23" s="1"/>
      <c r="I23" s="1"/>
      <c r="J23" s="2">
        <f>SUM(J16:J22)</f>
        <v>588915547.56170774</v>
      </c>
      <c r="K23" s="2">
        <f>SUM(K16:K22)</f>
        <v>-0.67887945473194122</v>
      </c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spans="1:36">
      <c r="A24" s="6"/>
      <c r="B24" s="6"/>
      <c r="C24" s="16" t="s">
        <v>9</v>
      </c>
      <c r="D24" s="16"/>
      <c r="E24" s="16"/>
      <c r="F24" s="6"/>
      <c r="G24" s="1"/>
      <c r="H24" s="1"/>
      <c r="I24" s="1"/>
      <c r="J24" s="2"/>
      <c r="K24" s="5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9" spans="1:36">
      <c r="G29" s="20"/>
    </row>
    <row r="30" spans="1:36">
      <c r="E30" s="20"/>
    </row>
    <row r="31" spans="1:36" ht="18">
      <c r="C31" s="22"/>
      <c r="D31" s="22"/>
      <c r="E31" s="22"/>
    </row>
    <row r="32" spans="1:36" ht="18">
      <c r="C32" s="22"/>
      <c r="D32" s="22"/>
      <c r="E32" s="22"/>
    </row>
    <row r="33" spans="3:6">
      <c r="C33" s="17"/>
      <c r="F33" s="17"/>
    </row>
    <row r="34" spans="3:6" ht="18">
      <c r="C34" s="22"/>
      <c r="D34" s="17"/>
      <c r="E34" s="17"/>
    </row>
    <row r="35" spans="3:6" ht="18">
      <c r="C35" s="22"/>
      <c r="D35" s="22"/>
    </row>
    <row r="36" spans="3:6">
      <c r="C36" s="17"/>
      <c r="D36" s="17"/>
    </row>
  </sheetData>
  <mergeCells count="1">
    <mergeCell ref="G1:I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769E9-4907-4E92-A44B-E602AB7457E7}">
  <dimension ref="A1:M305"/>
  <sheetViews>
    <sheetView showGridLines="0" workbookViewId="0">
      <selection sqref="A1:XFD1048576"/>
    </sheetView>
  </sheetViews>
  <sheetFormatPr defaultColWidth="9.140625" defaultRowHeight="15"/>
  <cols>
    <col min="1" max="1" width="47.85546875" style="23" customWidth="1"/>
    <col min="2" max="12" width="15.42578125" style="23" hidden="1" customWidth="1"/>
    <col min="13" max="13" width="15.42578125" style="23" customWidth="1"/>
    <col min="14" max="16384" width="9.140625" style="23"/>
  </cols>
  <sheetData>
    <row r="1" spans="1:13" ht="17.25">
      <c r="A1" s="67" t="s">
        <v>81</v>
      </c>
      <c r="B1" s="67"/>
      <c r="C1" s="67"/>
      <c r="D1" s="67"/>
      <c r="E1" s="67"/>
      <c r="F1" s="67"/>
      <c r="G1" s="67"/>
      <c r="H1" s="67"/>
    </row>
    <row r="2" spans="1:13" ht="17.25">
      <c r="A2" s="67" t="s">
        <v>80</v>
      </c>
      <c r="B2" s="67"/>
      <c r="C2" s="67"/>
      <c r="D2" s="67"/>
      <c r="E2" s="67"/>
      <c r="F2" s="67"/>
      <c r="G2" s="67"/>
      <c r="H2" s="67"/>
    </row>
    <row r="3" spans="1:13" ht="17.25">
      <c r="A3" s="68" t="s">
        <v>341</v>
      </c>
      <c r="B3" s="68"/>
      <c r="C3" s="68"/>
      <c r="D3" s="68"/>
      <c r="E3" s="68"/>
      <c r="F3" s="68"/>
      <c r="G3" s="68"/>
      <c r="H3" s="68"/>
    </row>
    <row r="4" spans="1:13">
      <c r="A4" s="69" t="s">
        <v>79</v>
      </c>
      <c r="B4" s="69"/>
      <c r="C4" s="69"/>
      <c r="D4" s="69"/>
      <c r="E4" s="69"/>
      <c r="F4" s="69"/>
      <c r="G4" s="69"/>
      <c r="H4" s="69"/>
    </row>
    <row r="5" spans="1:13" ht="22.5" customHeight="1">
      <c r="A5" s="24"/>
      <c r="B5" s="25" t="s">
        <v>78</v>
      </c>
      <c r="C5" s="25" t="s">
        <v>77</v>
      </c>
      <c r="D5" s="25" t="s">
        <v>76</v>
      </c>
      <c r="E5" s="25" t="s">
        <v>75</v>
      </c>
      <c r="F5" s="25" t="s">
        <v>74</v>
      </c>
      <c r="G5" s="25" t="s">
        <v>73</v>
      </c>
      <c r="H5" s="25" t="s">
        <v>72</v>
      </c>
      <c r="I5" s="25" t="s">
        <v>71</v>
      </c>
      <c r="J5" s="25" t="s">
        <v>70</v>
      </c>
      <c r="K5" s="25" t="s">
        <v>69</v>
      </c>
      <c r="L5" s="25" t="s">
        <v>68</v>
      </c>
      <c r="M5" s="25" t="s">
        <v>67</v>
      </c>
    </row>
    <row r="6" spans="1:13">
      <c r="A6" s="26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</row>
    <row r="7" spans="1:13">
      <c r="A7" s="28"/>
      <c r="B7" s="27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</row>
    <row r="8" spans="1:13">
      <c r="A8" s="29" t="s">
        <v>66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3">
      <c r="A9" s="30" t="s">
        <v>65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</row>
    <row r="10" spans="1:13">
      <c r="A10" s="31" t="s">
        <v>64</v>
      </c>
      <c r="B10" s="32">
        <v>1684052884</v>
      </c>
      <c r="C10" s="32">
        <v>1684043976</v>
      </c>
      <c r="D10" s="32">
        <v>1684778686</v>
      </c>
      <c r="E10" s="32">
        <v>1689251407</v>
      </c>
      <c r="F10" s="32">
        <v>1693668787</v>
      </c>
      <c r="G10" s="32">
        <v>1692292954</v>
      </c>
      <c r="H10" s="32">
        <v>1700338994</v>
      </c>
      <c r="I10" s="32">
        <v>1701335663</v>
      </c>
      <c r="J10" s="32">
        <v>1695038538</v>
      </c>
      <c r="K10" s="32">
        <v>1704577200</v>
      </c>
      <c r="L10" s="32">
        <v>1706035942</v>
      </c>
      <c r="M10" s="32">
        <v>1702463392</v>
      </c>
    </row>
    <row r="11" spans="1:13">
      <c r="A11" s="31" t="s">
        <v>63</v>
      </c>
      <c r="B11" s="32">
        <v>16511625</v>
      </c>
      <c r="C11" s="32">
        <v>16511625</v>
      </c>
      <c r="D11" s="32">
        <v>16511625</v>
      </c>
      <c r="E11" s="32">
        <v>16511464</v>
      </c>
      <c r="F11" s="32">
        <v>16497100</v>
      </c>
      <c r="G11" s="32">
        <v>16612384</v>
      </c>
      <c r="H11" s="32">
        <v>16593524</v>
      </c>
      <c r="I11" s="32">
        <v>16593524</v>
      </c>
      <c r="J11" s="32">
        <v>16792412</v>
      </c>
      <c r="K11" s="32">
        <v>16792412</v>
      </c>
      <c r="L11" s="32">
        <v>16792412</v>
      </c>
      <c r="M11" s="32">
        <v>16792412</v>
      </c>
    </row>
    <row r="12" spans="1:13">
      <c r="A12" s="31" t="s">
        <v>62</v>
      </c>
      <c r="B12" s="32">
        <v>756044</v>
      </c>
      <c r="C12" s="32">
        <v>756044</v>
      </c>
      <c r="D12" s="32">
        <v>756044</v>
      </c>
      <c r="E12" s="32">
        <v>756044</v>
      </c>
      <c r="F12" s="32">
        <v>756044</v>
      </c>
      <c r="G12" s="32">
        <v>756044</v>
      </c>
      <c r="H12" s="32">
        <v>756044</v>
      </c>
      <c r="I12" s="32">
        <v>756044</v>
      </c>
      <c r="J12" s="32">
        <v>756044</v>
      </c>
      <c r="K12" s="32">
        <v>756044</v>
      </c>
      <c r="L12" s="32">
        <v>756044</v>
      </c>
      <c r="M12" s="32">
        <v>756044</v>
      </c>
    </row>
    <row r="13" spans="1:13">
      <c r="A13" s="31" t="s">
        <v>61</v>
      </c>
      <c r="B13" s="32">
        <v>4550748</v>
      </c>
      <c r="C13" s="32">
        <v>4550748</v>
      </c>
      <c r="D13" s="32">
        <v>4550748</v>
      </c>
      <c r="E13" s="32">
        <v>4550748</v>
      </c>
      <c r="F13" s="32">
        <v>4550748</v>
      </c>
      <c r="G13" s="32">
        <v>4550748</v>
      </c>
      <c r="H13" s="32">
        <v>4550748</v>
      </c>
      <c r="I13" s="32">
        <v>4550748</v>
      </c>
      <c r="J13" s="32">
        <v>4550748</v>
      </c>
      <c r="K13" s="32">
        <v>4550748</v>
      </c>
      <c r="L13" s="32">
        <v>4550748</v>
      </c>
      <c r="M13" s="32">
        <v>4550748</v>
      </c>
    </row>
    <row r="14" spans="1:13">
      <c r="A14" s="31" t="s">
        <v>60</v>
      </c>
      <c r="B14" s="32">
        <v>2155556</v>
      </c>
      <c r="C14" s="32">
        <v>2155556</v>
      </c>
      <c r="D14" s="32">
        <v>2155556</v>
      </c>
      <c r="E14" s="32">
        <v>2155556</v>
      </c>
      <c r="F14" s="32">
        <v>2155556</v>
      </c>
      <c r="G14" s="32">
        <v>2155556</v>
      </c>
      <c r="H14" s="32">
        <v>2155556</v>
      </c>
      <c r="I14" s="32">
        <v>6201989</v>
      </c>
      <c r="J14" s="32">
        <v>6203620</v>
      </c>
      <c r="K14" s="32">
        <v>6203620</v>
      </c>
      <c r="L14" s="32">
        <v>6203620</v>
      </c>
      <c r="M14" s="32">
        <v>6203620</v>
      </c>
    </row>
    <row r="15" spans="1:13">
      <c r="A15" s="31" t="s">
        <v>59</v>
      </c>
      <c r="B15" s="32">
        <v>26959203</v>
      </c>
      <c r="C15" s="32">
        <v>28103355</v>
      </c>
      <c r="D15" s="32">
        <v>24837923</v>
      </c>
      <c r="E15" s="32">
        <v>25238438</v>
      </c>
      <c r="F15" s="32">
        <v>31739039</v>
      </c>
      <c r="G15" s="32">
        <v>28950808</v>
      </c>
      <c r="H15" s="32">
        <v>30166107</v>
      </c>
      <c r="I15" s="32">
        <v>30421817</v>
      </c>
      <c r="J15" s="32">
        <v>33639161</v>
      </c>
      <c r="K15" s="32">
        <v>36088464</v>
      </c>
      <c r="L15" s="32">
        <v>34860970</v>
      </c>
      <c r="M15" s="32">
        <v>37231482</v>
      </c>
    </row>
    <row r="16" spans="1:13">
      <c r="A16" s="31" t="s">
        <v>58</v>
      </c>
      <c r="B16" s="32">
        <v>4870309</v>
      </c>
      <c r="C16" s="32">
        <v>4870309</v>
      </c>
      <c r="D16" s="32">
        <v>4870309</v>
      </c>
      <c r="E16" s="32">
        <v>4870309</v>
      </c>
      <c r="F16" s="32">
        <v>4870309</v>
      </c>
      <c r="G16" s="32">
        <v>4870309</v>
      </c>
      <c r="H16" s="32">
        <v>4870309</v>
      </c>
      <c r="I16" s="32">
        <v>4870309</v>
      </c>
      <c r="J16" s="32">
        <v>4870309</v>
      </c>
      <c r="K16" s="32">
        <v>4870309</v>
      </c>
      <c r="L16" s="32">
        <v>4870309</v>
      </c>
      <c r="M16" s="32">
        <v>4870309</v>
      </c>
    </row>
    <row r="17" spans="1:13">
      <c r="A17" s="31" t="s">
        <v>57</v>
      </c>
      <c r="B17" s="32">
        <v>3290085</v>
      </c>
      <c r="C17" s="32">
        <v>3294654</v>
      </c>
      <c r="D17" s="32">
        <v>3309299</v>
      </c>
      <c r="E17" s="32">
        <v>3309211</v>
      </c>
      <c r="F17" s="32">
        <v>3308968</v>
      </c>
      <c r="G17" s="32">
        <v>3649578</v>
      </c>
      <c r="H17" s="32">
        <v>3717164</v>
      </c>
      <c r="I17" s="32">
        <v>3906740</v>
      </c>
      <c r="J17" s="32">
        <v>3934336</v>
      </c>
      <c r="K17" s="32">
        <v>3932075</v>
      </c>
      <c r="L17" s="32">
        <v>3931995</v>
      </c>
      <c r="M17" s="32">
        <v>4294253</v>
      </c>
    </row>
    <row r="18" spans="1:13">
      <c r="A18" s="31" t="s">
        <v>56</v>
      </c>
      <c r="B18" s="32">
        <v>28726555</v>
      </c>
      <c r="C18" s="32">
        <v>28884586</v>
      </c>
      <c r="D18" s="32">
        <v>28864088</v>
      </c>
      <c r="E18" s="32">
        <v>29685762</v>
      </c>
      <c r="F18" s="32">
        <v>29726951</v>
      </c>
      <c r="G18" s="32">
        <v>29822574</v>
      </c>
      <c r="H18" s="32">
        <v>29485311</v>
      </c>
      <c r="I18" s="32">
        <v>29455883</v>
      </c>
      <c r="J18" s="32">
        <v>29158070</v>
      </c>
      <c r="K18" s="32">
        <v>29180979</v>
      </c>
      <c r="L18" s="32">
        <v>29228085</v>
      </c>
      <c r="M18" s="32">
        <v>33029415</v>
      </c>
    </row>
    <row r="19" spans="1:13">
      <c r="A19" s="33" t="s">
        <v>55</v>
      </c>
      <c r="B19" s="32">
        <v>1771873009</v>
      </c>
      <c r="C19" s="32">
        <v>1773170853</v>
      </c>
      <c r="D19" s="32">
        <v>1770634278</v>
      </c>
      <c r="E19" s="32">
        <v>1776328939</v>
      </c>
      <c r="F19" s="32">
        <v>1787273502</v>
      </c>
      <c r="G19" s="32">
        <v>1783660955</v>
      </c>
      <c r="H19" s="32">
        <v>1792633757</v>
      </c>
      <c r="I19" s="32">
        <v>1798092717</v>
      </c>
      <c r="J19" s="32">
        <v>1794943238</v>
      </c>
      <c r="K19" s="32">
        <v>1806951851</v>
      </c>
      <c r="L19" s="32">
        <v>1807230126</v>
      </c>
      <c r="M19" s="32">
        <v>1810191675</v>
      </c>
    </row>
    <row r="20" spans="1:13">
      <c r="A20" s="31" t="s">
        <v>54</v>
      </c>
      <c r="B20" s="32">
        <v>22377905</v>
      </c>
      <c r="C20" s="32">
        <v>25690882</v>
      </c>
      <c r="D20" s="32">
        <v>28590251</v>
      </c>
      <c r="E20" s="32">
        <v>30716486</v>
      </c>
      <c r="F20" s="32">
        <v>28739851</v>
      </c>
      <c r="G20" s="32">
        <v>28103576</v>
      </c>
      <c r="H20" s="32">
        <v>29562165</v>
      </c>
      <c r="I20" s="32">
        <v>26884677</v>
      </c>
      <c r="J20" s="32">
        <v>27871957</v>
      </c>
      <c r="K20" s="32">
        <v>29686162</v>
      </c>
      <c r="L20" s="32">
        <v>34830198</v>
      </c>
      <c r="M20" s="32">
        <v>52908341</v>
      </c>
    </row>
    <row r="21" spans="1:13">
      <c r="A21" s="33" t="s">
        <v>53</v>
      </c>
      <c r="B21" s="32">
        <v>22377905</v>
      </c>
      <c r="C21" s="32">
        <v>25690882</v>
      </c>
      <c r="D21" s="32">
        <v>28590251</v>
      </c>
      <c r="E21" s="32">
        <v>30716486</v>
      </c>
      <c r="F21" s="32">
        <v>28739851</v>
      </c>
      <c r="G21" s="32">
        <v>28103576</v>
      </c>
      <c r="H21" s="32">
        <v>29562165</v>
      </c>
      <c r="I21" s="32">
        <v>26884677</v>
      </c>
      <c r="J21" s="32">
        <v>27871957</v>
      </c>
      <c r="K21" s="32">
        <v>29686162</v>
      </c>
      <c r="L21" s="32">
        <v>34830198</v>
      </c>
      <c r="M21" s="32">
        <v>52908341</v>
      </c>
    </row>
    <row r="22" spans="1:13">
      <c r="A22" s="34" t="s">
        <v>52</v>
      </c>
      <c r="B22" s="32">
        <v>1794250914</v>
      </c>
      <c r="C22" s="32">
        <v>1798861734</v>
      </c>
      <c r="D22" s="32">
        <v>1799224528</v>
      </c>
      <c r="E22" s="32">
        <v>1807045425</v>
      </c>
      <c r="F22" s="32">
        <v>1816013353</v>
      </c>
      <c r="G22" s="32">
        <v>1811764531</v>
      </c>
      <c r="H22" s="32">
        <v>1822195922</v>
      </c>
      <c r="I22" s="32">
        <v>1824977394</v>
      </c>
      <c r="J22" s="32">
        <v>1822815195</v>
      </c>
      <c r="K22" s="32">
        <v>1836638013</v>
      </c>
      <c r="L22" s="32">
        <v>1842060324</v>
      </c>
      <c r="M22" s="32">
        <v>1863100015</v>
      </c>
    </row>
    <row r="23" spans="1:13">
      <c r="A23" s="33" t="s">
        <v>51</v>
      </c>
      <c r="B23" s="35">
        <v>-447941453</v>
      </c>
      <c r="C23" s="35">
        <v>-450822301</v>
      </c>
      <c r="D23" s="35">
        <v>-449603571</v>
      </c>
      <c r="E23" s="35">
        <v>-454772528</v>
      </c>
      <c r="F23" s="35">
        <v>-457759726</v>
      </c>
      <c r="G23" s="35">
        <v>-454418143</v>
      </c>
      <c r="H23" s="35">
        <v>-463901539</v>
      </c>
      <c r="I23" s="35">
        <v>-467252512</v>
      </c>
      <c r="J23" s="35">
        <v>-462362055</v>
      </c>
      <c r="K23" s="35">
        <v>-471069535</v>
      </c>
      <c r="L23" s="35">
        <v>-472713759</v>
      </c>
      <c r="M23" s="35">
        <v>-469036790</v>
      </c>
    </row>
    <row r="24" spans="1:13">
      <c r="A24" s="33" t="s">
        <v>50</v>
      </c>
      <c r="B24" s="32">
        <v>787269</v>
      </c>
      <c r="C24" s="32">
        <v>847625</v>
      </c>
      <c r="D24" s="32">
        <v>573911</v>
      </c>
      <c r="E24" s="32">
        <v>636492</v>
      </c>
      <c r="F24" s="32">
        <v>1161345</v>
      </c>
      <c r="G24" s="32">
        <v>1179983</v>
      </c>
      <c r="H24" s="32">
        <v>1160278</v>
      </c>
      <c r="I24" s="32">
        <v>1319365</v>
      </c>
      <c r="J24" s="32">
        <v>1440562</v>
      </c>
      <c r="K24" s="32">
        <v>1037221</v>
      </c>
      <c r="L24" s="32">
        <v>976589</v>
      </c>
      <c r="M24" s="32">
        <v>1183620</v>
      </c>
    </row>
    <row r="25" spans="1:13">
      <c r="A25" s="33" t="s">
        <v>49</v>
      </c>
      <c r="B25" s="35">
        <v>-54827852</v>
      </c>
      <c r="C25" s="35">
        <v>-55338910</v>
      </c>
      <c r="D25" s="35">
        <v>-55422479</v>
      </c>
      <c r="E25" s="35">
        <v>-55899663</v>
      </c>
      <c r="F25" s="35">
        <v>-56336736</v>
      </c>
      <c r="G25" s="35">
        <v>-56784408</v>
      </c>
      <c r="H25" s="35">
        <v>-57288605</v>
      </c>
      <c r="I25" s="35">
        <v>-57836003</v>
      </c>
      <c r="J25" s="35">
        <v>-58360863</v>
      </c>
      <c r="K25" s="35">
        <v>-58505478</v>
      </c>
      <c r="L25" s="35">
        <v>-58866794</v>
      </c>
      <c r="M25" s="35">
        <v>-59383396</v>
      </c>
    </row>
    <row r="26" spans="1:13">
      <c r="A26" s="33" t="s">
        <v>48</v>
      </c>
      <c r="B26" s="35">
        <v>-3386576</v>
      </c>
      <c r="C26" s="35">
        <v>-3414740</v>
      </c>
      <c r="D26" s="35">
        <v>-3442996</v>
      </c>
      <c r="E26" s="35">
        <v>-3471343</v>
      </c>
      <c r="F26" s="35">
        <v>-3490836</v>
      </c>
      <c r="G26" s="35">
        <v>-3424288</v>
      </c>
      <c r="H26" s="35">
        <v>-3459793</v>
      </c>
      <c r="I26" s="35">
        <v>-3478694</v>
      </c>
      <c r="J26" s="35">
        <v>-3506034</v>
      </c>
      <c r="K26" s="35">
        <v>-3533466</v>
      </c>
      <c r="L26" s="35">
        <v>-3560991</v>
      </c>
      <c r="M26" s="35">
        <v>-3588609</v>
      </c>
    </row>
    <row r="27" spans="1:13">
      <c r="A27" s="33" t="s">
        <v>47</v>
      </c>
      <c r="B27" s="35">
        <v>-99786</v>
      </c>
      <c r="C27" s="35">
        <v>-102422</v>
      </c>
      <c r="D27" s="35">
        <v>-105057</v>
      </c>
      <c r="E27" s="35">
        <v>-107693</v>
      </c>
      <c r="F27" s="35">
        <v>-110328</v>
      </c>
      <c r="G27" s="35">
        <v>-112964</v>
      </c>
      <c r="H27" s="35">
        <v>-115600</v>
      </c>
      <c r="I27" s="35">
        <v>-118235</v>
      </c>
      <c r="J27" s="35">
        <v>-120871</v>
      </c>
      <c r="K27" s="35">
        <v>-123506</v>
      </c>
      <c r="L27" s="35">
        <v>-126142</v>
      </c>
      <c r="M27" s="35">
        <v>-128777</v>
      </c>
    </row>
    <row r="28" spans="1:13">
      <c r="A28" s="33" t="s">
        <v>46</v>
      </c>
      <c r="B28" s="35">
        <v>-4550748</v>
      </c>
      <c r="C28" s="35">
        <v>-4550748</v>
      </c>
      <c r="D28" s="35">
        <v>-4550748</v>
      </c>
      <c r="E28" s="35">
        <v>-4550748</v>
      </c>
      <c r="F28" s="35">
        <v>-4550748</v>
      </c>
      <c r="G28" s="35">
        <v>-4550748</v>
      </c>
      <c r="H28" s="35">
        <v>-4550748</v>
      </c>
      <c r="I28" s="35">
        <v>-4550748</v>
      </c>
      <c r="J28" s="35">
        <v>-4550748</v>
      </c>
      <c r="K28" s="35">
        <v>-4550748</v>
      </c>
      <c r="L28" s="35">
        <v>-4550748</v>
      </c>
      <c r="M28" s="35">
        <v>-4550748</v>
      </c>
    </row>
    <row r="29" spans="1:13">
      <c r="A29" s="33" t="s">
        <v>45</v>
      </c>
      <c r="B29" s="35">
        <v>-4211432</v>
      </c>
      <c r="C29" s="35">
        <v>-4219467</v>
      </c>
      <c r="D29" s="35">
        <v>-4227502</v>
      </c>
      <c r="E29" s="35">
        <v>-4235537</v>
      </c>
      <c r="F29" s="35">
        <v>-4243572</v>
      </c>
      <c r="G29" s="35">
        <v>-4251607</v>
      </c>
      <c r="H29" s="35">
        <v>-4259642</v>
      </c>
      <c r="I29" s="35">
        <v>-4267677</v>
      </c>
      <c r="J29" s="35">
        <v>-4275712</v>
      </c>
      <c r="K29" s="35">
        <v>-4283748</v>
      </c>
      <c r="L29" s="35">
        <v>-4291783</v>
      </c>
      <c r="M29" s="35">
        <v>-4299818</v>
      </c>
    </row>
    <row r="30" spans="1:13">
      <c r="A30" s="33" t="s">
        <v>44</v>
      </c>
      <c r="B30" s="35">
        <v>-425596</v>
      </c>
      <c r="C30" s="35">
        <v>-461266</v>
      </c>
      <c r="D30" s="35">
        <v>-495276</v>
      </c>
      <c r="E30" s="35">
        <v>-501616</v>
      </c>
      <c r="F30" s="35">
        <v>-538634</v>
      </c>
      <c r="G30" s="35">
        <v>-580685</v>
      </c>
      <c r="H30" s="35">
        <v>-626576</v>
      </c>
      <c r="I30" s="35">
        <v>-707707</v>
      </c>
      <c r="J30" s="35">
        <v>-758388</v>
      </c>
      <c r="K30" s="35">
        <v>-809887</v>
      </c>
      <c r="L30" s="35">
        <v>-861334</v>
      </c>
      <c r="M30" s="35">
        <v>-915680</v>
      </c>
    </row>
    <row r="31" spans="1:13">
      <c r="A31" s="33" t="s">
        <v>43</v>
      </c>
      <c r="B31" s="35">
        <v>-2720108</v>
      </c>
      <c r="C31" s="35">
        <v>-2721006</v>
      </c>
      <c r="D31" s="35">
        <v>-2721758</v>
      </c>
      <c r="E31" s="35">
        <v>-2722694</v>
      </c>
      <c r="F31" s="35">
        <v>-2722337</v>
      </c>
      <c r="G31" s="35">
        <v>-2722048</v>
      </c>
      <c r="H31" s="35">
        <v>-2721078</v>
      </c>
      <c r="I31" s="35">
        <v>-2718849</v>
      </c>
      <c r="J31" s="35">
        <v>-2718334</v>
      </c>
      <c r="K31" s="35">
        <v>-2716980</v>
      </c>
      <c r="L31" s="35">
        <v>-2714797</v>
      </c>
      <c r="M31" s="35">
        <v>-2711154</v>
      </c>
    </row>
    <row r="32" spans="1:13">
      <c r="A32" s="33" t="s">
        <v>42</v>
      </c>
      <c r="B32" s="35">
        <v>-6717467</v>
      </c>
      <c r="C32" s="35">
        <v>-7040752</v>
      </c>
      <c r="D32" s="35">
        <v>-7363037</v>
      </c>
      <c r="E32" s="35">
        <v>-7704968</v>
      </c>
      <c r="F32" s="35">
        <v>-8047509</v>
      </c>
      <c r="G32" s="35">
        <v>-8410127</v>
      </c>
      <c r="H32" s="35">
        <v>-8430404</v>
      </c>
      <c r="I32" s="35">
        <v>-8780394</v>
      </c>
      <c r="J32" s="35">
        <v>-8710704</v>
      </c>
      <c r="K32" s="35">
        <v>-8900467</v>
      </c>
      <c r="L32" s="35">
        <v>-9204671</v>
      </c>
      <c r="M32" s="35">
        <v>-8407822</v>
      </c>
    </row>
    <row r="33" spans="1:13">
      <c r="A33" s="34" t="s">
        <v>41</v>
      </c>
      <c r="B33" s="35">
        <v>-524093749</v>
      </c>
      <c r="C33" s="35">
        <v>-527823986</v>
      </c>
      <c r="D33" s="35">
        <v>-527358514</v>
      </c>
      <c r="E33" s="35">
        <v>-533330297</v>
      </c>
      <c r="F33" s="35">
        <v>-536639081</v>
      </c>
      <c r="G33" s="35">
        <v>-534075035</v>
      </c>
      <c r="H33" s="35">
        <v>-544193706</v>
      </c>
      <c r="I33" s="35">
        <v>-548391454</v>
      </c>
      <c r="J33" s="35">
        <v>-543923146</v>
      </c>
      <c r="K33" s="35">
        <v>-553456595</v>
      </c>
      <c r="L33" s="35">
        <v>-555914430</v>
      </c>
      <c r="M33" s="35">
        <v>-551839175</v>
      </c>
    </row>
    <row r="34" spans="1:13">
      <c r="A34" s="36" t="s">
        <v>40</v>
      </c>
      <c r="B34" s="37">
        <v>1270157165</v>
      </c>
      <c r="C34" s="37">
        <v>1271037748</v>
      </c>
      <c r="D34" s="37">
        <v>1271866014</v>
      </c>
      <c r="E34" s="37">
        <v>1273715128</v>
      </c>
      <c r="F34" s="37">
        <v>1279374271</v>
      </c>
      <c r="G34" s="37">
        <v>1277689496</v>
      </c>
      <c r="H34" s="37">
        <v>1278002216</v>
      </c>
      <c r="I34" s="37">
        <v>1276585940</v>
      </c>
      <c r="J34" s="37">
        <v>1278892048</v>
      </c>
      <c r="K34" s="37">
        <v>1283181418</v>
      </c>
      <c r="L34" s="37">
        <v>1286145894</v>
      </c>
      <c r="M34" s="37">
        <v>1311260841</v>
      </c>
    </row>
    <row r="35" spans="1:13">
      <c r="A35" s="26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</row>
    <row r="36" spans="1:13">
      <c r="A36" s="30" t="s">
        <v>82</v>
      </c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pans="1:13">
      <c r="A37" s="33" t="s">
        <v>83</v>
      </c>
      <c r="B37" s="32">
        <v>819168</v>
      </c>
      <c r="C37" s="32">
        <v>819168</v>
      </c>
      <c r="D37" s="32">
        <v>819168</v>
      </c>
      <c r="E37" s="32">
        <v>819168</v>
      </c>
      <c r="F37" s="32">
        <v>819168</v>
      </c>
      <c r="G37" s="32">
        <v>819168</v>
      </c>
      <c r="H37" s="32">
        <v>819168</v>
      </c>
      <c r="I37" s="32">
        <v>819168</v>
      </c>
      <c r="J37" s="32">
        <v>1162808</v>
      </c>
      <c r="K37" s="32">
        <v>1162808</v>
      </c>
      <c r="L37" s="32">
        <v>1158472</v>
      </c>
      <c r="M37" s="32">
        <v>1158472</v>
      </c>
    </row>
    <row r="38" spans="1:13">
      <c r="A38" s="34" t="s">
        <v>84</v>
      </c>
      <c r="B38" s="32">
        <v>819168</v>
      </c>
      <c r="C38" s="32">
        <v>819168</v>
      </c>
      <c r="D38" s="32">
        <v>819168</v>
      </c>
      <c r="E38" s="32">
        <v>819168</v>
      </c>
      <c r="F38" s="32">
        <v>819168</v>
      </c>
      <c r="G38" s="32">
        <v>819168</v>
      </c>
      <c r="H38" s="32">
        <v>819168</v>
      </c>
      <c r="I38" s="32">
        <v>819168</v>
      </c>
      <c r="J38" s="32">
        <v>1162808</v>
      </c>
      <c r="K38" s="32">
        <v>1162808</v>
      </c>
      <c r="L38" s="32">
        <v>1158472</v>
      </c>
      <c r="M38" s="32">
        <v>1158472</v>
      </c>
    </row>
    <row r="39" spans="1:13">
      <c r="A39" s="33" t="s">
        <v>85</v>
      </c>
      <c r="B39" s="32">
        <v>3070596</v>
      </c>
      <c r="C39" s="32">
        <v>3104014</v>
      </c>
      <c r="D39" s="32">
        <v>2774861</v>
      </c>
      <c r="E39" s="32">
        <v>2787981</v>
      </c>
      <c r="F39" s="32">
        <v>2791097</v>
      </c>
      <c r="G39" s="32">
        <v>2765199</v>
      </c>
      <c r="H39" s="32">
        <v>2768274</v>
      </c>
      <c r="I39" s="32">
        <v>2771757</v>
      </c>
      <c r="J39" s="32">
        <v>2774741</v>
      </c>
      <c r="K39" s="32">
        <v>2777856</v>
      </c>
      <c r="L39" s="32">
        <v>2780870</v>
      </c>
      <c r="M39" s="32">
        <v>2788134</v>
      </c>
    </row>
    <row r="40" spans="1:13">
      <c r="A40" s="34" t="s">
        <v>86</v>
      </c>
      <c r="B40" s="32">
        <v>3070596</v>
      </c>
      <c r="C40" s="32">
        <v>3104014</v>
      </c>
      <c r="D40" s="32">
        <v>2774861</v>
      </c>
      <c r="E40" s="32">
        <v>2787981</v>
      </c>
      <c r="F40" s="32">
        <v>2791097</v>
      </c>
      <c r="G40" s="32">
        <v>2765199</v>
      </c>
      <c r="H40" s="32">
        <v>2768274</v>
      </c>
      <c r="I40" s="32">
        <v>2771757</v>
      </c>
      <c r="J40" s="32">
        <v>2774741</v>
      </c>
      <c r="K40" s="32">
        <v>2777856</v>
      </c>
      <c r="L40" s="32">
        <v>2780870</v>
      </c>
      <c r="M40" s="32">
        <v>2788134</v>
      </c>
    </row>
    <row r="41" spans="1:13">
      <c r="A41" s="36" t="s">
        <v>87</v>
      </c>
      <c r="B41" s="37">
        <v>3889763</v>
      </c>
      <c r="C41" s="37">
        <v>3923182</v>
      </c>
      <c r="D41" s="37">
        <v>3594029</v>
      </c>
      <c r="E41" s="37">
        <v>3607149</v>
      </c>
      <c r="F41" s="37">
        <v>3610265</v>
      </c>
      <c r="G41" s="37">
        <v>3584367</v>
      </c>
      <c r="H41" s="37">
        <v>3587441</v>
      </c>
      <c r="I41" s="37">
        <v>3590924</v>
      </c>
      <c r="J41" s="37">
        <v>3937549</v>
      </c>
      <c r="K41" s="37">
        <v>3940663</v>
      </c>
      <c r="L41" s="37">
        <v>3939342</v>
      </c>
      <c r="M41" s="37">
        <v>3946606</v>
      </c>
    </row>
    <row r="42" spans="1:13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>
      <c r="A43" s="30" t="s">
        <v>88</v>
      </c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</row>
    <row r="44" spans="1:13">
      <c r="A44" s="33" t="s">
        <v>342</v>
      </c>
      <c r="B44" s="32">
        <v>0</v>
      </c>
      <c r="C44" s="32">
        <v>33</v>
      </c>
      <c r="D44" s="32">
        <v>33</v>
      </c>
      <c r="E44" s="32">
        <v>33</v>
      </c>
      <c r="F44" s="32">
        <v>33</v>
      </c>
      <c r="G44" s="32">
        <v>33</v>
      </c>
      <c r="H44" s="32">
        <v>33</v>
      </c>
      <c r="I44" s="32">
        <v>33</v>
      </c>
      <c r="J44" s="32">
        <v>33</v>
      </c>
      <c r="K44" s="32">
        <v>33</v>
      </c>
      <c r="L44" s="32">
        <v>33</v>
      </c>
      <c r="M44" s="32">
        <v>33</v>
      </c>
    </row>
    <row r="45" spans="1:13">
      <c r="A45" s="33" t="s">
        <v>89</v>
      </c>
      <c r="B45" s="35">
        <v>-2310</v>
      </c>
      <c r="C45" s="35">
        <v>-4759</v>
      </c>
      <c r="D45" s="35">
        <v>-985937</v>
      </c>
      <c r="E45" s="35">
        <v>-11084</v>
      </c>
      <c r="F45" s="35">
        <v>-6503</v>
      </c>
      <c r="G45" s="35">
        <v>-200101</v>
      </c>
      <c r="H45" s="32">
        <v>69</v>
      </c>
      <c r="I45" s="32">
        <v>38845</v>
      </c>
      <c r="J45" s="35">
        <v>-931853</v>
      </c>
      <c r="K45" s="32">
        <v>0</v>
      </c>
      <c r="L45" s="35">
        <v>-4570</v>
      </c>
      <c r="M45" s="35">
        <v>-383785</v>
      </c>
    </row>
    <row r="46" spans="1:13">
      <c r="A46" s="33" t="s">
        <v>90</v>
      </c>
      <c r="B46" s="35">
        <v>-203991</v>
      </c>
      <c r="C46" s="35">
        <v>-182796</v>
      </c>
      <c r="D46" s="35">
        <v>-145013</v>
      </c>
      <c r="E46" s="35">
        <v>-141514</v>
      </c>
      <c r="F46" s="35">
        <v>-185696</v>
      </c>
      <c r="G46" s="35">
        <v>-288727</v>
      </c>
      <c r="H46" s="35">
        <v>-135906</v>
      </c>
      <c r="I46" s="35">
        <v>-178614</v>
      </c>
      <c r="J46" s="35">
        <v>-436492</v>
      </c>
      <c r="K46" s="35">
        <v>-262719</v>
      </c>
      <c r="L46" s="35">
        <v>-154208</v>
      </c>
      <c r="M46" s="35">
        <v>-160684</v>
      </c>
    </row>
    <row r="47" spans="1:13">
      <c r="A47" s="33" t="s">
        <v>91</v>
      </c>
      <c r="B47" s="32">
        <v>617430</v>
      </c>
      <c r="C47" s="32">
        <v>655448</v>
      </c>
      <c r="D47" s="32">
        <v>388833</v>
      </c>
      <c r="E47" s="32">
        <v>597713</v>
      </c>
      <c r="F47" s="32">
        <v>901205</v>
      </c>
      <c r="G47" s="32">
        <v>327020</v>
      </c>
      <c r="H47" s="32">
        <v>568361</v>
      </c>
      <c r="I47" s="32">
        <v>210949</v>
      </c>
      <c r="J47" s="32">
        <v>849010</v>
      </c>
      <c r="K47" s="32">
        <v>739264</v>
      </c>
      <c r="L47" s="32">
        <v>563241</v>
      </c>
      <c r="M47" s="32">
        <v>329283</v>
      </c>
    </row>
    <row r="48" spans="1:13">
      <c r="A48" s="33" t="s">
        <v>92</v>
      </c>
      <c r="B48" s="35">
        <v>-13836</v>
      </c>
      <c r="C48" s="35">
        <v>-13836</v>
      </c>
      <c r="D48" s="35">
        <v>-13836</v>
      </c>
      <c r="E48" s="35">
        <v>-13836</v>
      </c>
      <c r="F48" s="35">
        <v>-13836</v>
      </c>
      <c r="G48" s="35">
        <v>-13836</v>
      </c>
      <c r="H48" s="35">
        <v>-13836</v>
      </c>
      <c r="I48" s="35">
        <v>-13836</v>
      </c>
      <c r="J48" s="35">
        <v>-13836</v>
      </c>
      <c r="K48" s="35">
        <v>-13836</v>
      </c>
      <c r="L48" s="35">
        <v>-13836</v>
      </c>
      <c r="M48" s="35">
        <v>-13836</v>
      </c>
    </row>
    <row r="49" spans="1:13">
      <c r="A49" s="33" t="s">
        <v>93</v>
      </c>
      <c r="B49" s="32">
        <v>0</v>
      </c>
      <c r="C49" s="32">
        <v>438</v>
      </c>
      <c r="D49" s="32">
        <v>2934</v>
      </c>
      <c r="E49" s="32">
        <v>0</v>
      </c>
      <c r="F49" s="32">
        <v>105469</v>
      </c>
      <c r="G49" s="32">
        <v>27866</v>
      </c>
      <c r="H49" s="32">
        <v>0</v>
      </c>
      <c r="I49" s="32">
        <v>4735</v>
      </c>
      <c r="J49" s="32">
        <v>14770</v>
      </c>
      <c r="K49" s="32">
        <v>0</v>
      </c>
      <c r="L49" s="32">
        <v>27428</v>
      </c>
      <c r="M49" s="32">
        <v>0</v>
      </c>
    </row>
    <row r="50" spans="1:13">
      <c r="A50" s="33" t="s">
        <v>94</v>
      </c>
      <c r="B50" s="32">
        <v>148465</v>
      </c>
      <c r="C50" s="32">
        <v>222827</v>
      </c>
      <c r="D50" s="32">
        <v>765299</v>
      </c>
      <c r="E50" s="32">
        <v>49844</v>
      </c>
      <c r="F50" s="32">
        <v>118215</v>
      </c>
      <c r="G50" s="32">
        <v>160058</v>
      </c>
      <c r="H50" s="32">
        <v>349961</v>
      </c>
      <c r="I50" s="32">
        <v>790951</v>
      </c>
      <c r="J50" s="32">
        <v>530681</v>
      </c>
      <c r="K50" s="32">
        <v>135577</v>
      </c>
      <c r="L50" s="32">
        <v>60432</v>
      </c>
      <c r="M50" s="32">
        <v>274295</v>
      </c>
    </row>
    <row r="51" spans="1:13">
      <c r="A51" s="33" t="s">
        <v>95</v>
      </c>
      <c r="B51" s="35">
        <v>-1818</v>
      </c>
      <c r="C51" s="35">
        <v>-1818</v>
      </c>
      <c r="D51" s="35">
        <v>-1818</v>
      </c>
      <c r="E51" s="35">
        <v>-1818</v>
      </c>
      <c r="F51" s="35">
        <v>-1818</v>
      </c>
      <c r="G51" s="35">
        <v>-1818</v>
      </c>
      <c r="H51" s="35">
        <v>-1818</v>
      </c>
      <c r="I51" s="35">
        <v>-1818</v>
      </c>
      <c r="J51" s="35">
        <v>-1818</v>
      </c>
      <c r="K51" s="35">
        <v>-1818</v>
      </c>
      <c r="L51" s="35">
        <v>-1818</v>
      </c>
      <c r="M51" s="35">
        <v>-1818</v>
      </c>
    </row>
    <row r="52" spans="1:13">
      <c r="A52" s="33" t="s">
        <v>96</v>
      </c>
      <c r="B52" s="32">
        <v>0</v>
      </c>
      <c r="C52" s="32">
        <v>0</v>
      </c>
      <c r="D52" s="32">
        <v>0</v>
      </c>
      <c r="E52" s="32">
        <v>0</v>
      </c>
      <c r="F52" s="35">
        <v>-438</v>
      </c>
      <c r="G52" s="32">
        <v>0</v>
      </c>
      <c r="H52" s="32">
        <v>0</v>
      </c>
      <c r="I52" s="35">
        <v>-47809</v>
      </c>
      <c r="J52" s="32">
        <v>0</v>
      </c>
      <c r="K52" s="32">
        <v>0</v>
      </c>
      <c r="L52" s="32">
        <v>119</v>
      </c>
      <c r="M52" s="32">
        <v>119</v>
      </c>
    </row>
    <row r="53" spans="1:13">
      <c r="A53" s="33" t="s">
        <v>97</v>
      </c>
      <c r="B53" s="35">
        <v>-9650</v>
      </c>
      <c r="C53" s="35">
        <v>-9650</v>
      </c>
      <c r="D53" s="35">
        <v>-9670</v>
      </c>
      <c r="E53" s="35">
        <v>-9670</v>
      </c>
      <c r="F53" s="35">
        <v>-9670</v>
      </c>
      <c r="G53" s="35">
        <v>-9670</v>
      </c>
      <c r="H53" s="35">
        <v>-9670</v>
      </c>
      <c r="I53" s="35">
        <v>-9670</v>
      </c>
      <c r="J53" s="35">
        <v>-9670</v>
      </c>
      <c r="K53" s="35">
        <v>-9670</v>
      </c>
      <c r="L53" s="35">
        <v>-9670</v>
      </c>
      <c r="M53" s="35">
        <v>-9670</v>
      </c>
    </row>
    <row r="54" spans="1:13">
      <c r="A54" s="33" t="s">
        <v>98</v>
      </c>
      <c r="B54" s="35">
        <v>-791</v>
      </c>
      <c r="C54" s="35">
        <v>-791</v>
      </c>
      <c r="D54" s="35">
        <v>-791</v>
      </c>
      <c r="E54" s="35">
        <v>-791</v>
      </c>
      <c r="F54" s="35">
        <v>-791</v>
      </c>
      <c r="G54" s="35">
        <v>-791</v>
      </c>
      <c r="H54" s="35">
        <v>-791</v>
      </c>
      <c r="I54" s="35">
        <v>-791</v>
      </c>
      <c r="J54" s="35">
        <v>-791</v>
      </c>
      <c r="K54" s="35">
        <v>-791</v>
      </c>
      <c r="L54" s="35">
        <v>-791</v>
      </c>
      <c r="M54" s="35">
        <v>-791</v>
      </c>
    </row>
    <row r="55" spans="1:13">
      <c r="A55" s="34" t="s">
        <v>99</v>
      </c>
      <c r="B55" s="32">
        <v>533499</v>
      </c>
      <c r="C55" s="32">
        <v>665095</v>
      </c>
      <c r="D55" s="32">
        <v>33</v>
      </c>
      <c r="E55" s="32">
        <v>468876</v>
      </c>
      <c r="F55" s="32">
        <v>906170</v>
      </c>
      <c r="G55" s="32">
        <v>33</v>
      </c>
      <c r="H55" s="32">
        <v>756402</v>
      </c>
      <c r="I55" s="32">
        <v>792974</v>
      </c>
      <c r="J55" s="32">
        <v>33</v>
      </c>
      <c r="K55" s="32">
        <v>586040</v>
      </c>
      <c r="L55" s="32">
        <v>466359</v>
      </c>
      <c r="M55" s="32">
        <v>33146</v>
      </c>
    </row>
    <row r="56" spans="1:13">
      <c r="A56" s="33" t="s">
        <v>100</v>
      </c>
      <c r="B56" s="32">
        <v>12359903</v>
      </c>
      <c r="C56" s="32">
        <v>12730176</v>
      </c>
      <c r="D56" s="32">
        <v>12081898</v>
      </c>
      <c r="E56" s="32">
        <v>11917841</v>
      </c>
      <c r="F56" s="32">
        <v>10093792</v>
      </c>
      <c r="G56" s="32">
        <v>10334392</v>
      </c>
      <c r="H56" s="32">
        <v>10636602</v>
      </c>
      <c r="I56" s="32">
        <v>12118644</v>
      </c>
      <c r="J56" s="32">
        <v>11983830</v>
      </c>
      <c r="K56" s="32">
        <v>9552649</v>
      </c>
      <c r="L56" s="32">
        <v>10827929</v>
      </c>
      <c r="M56" s="32">
        <v>11371050</v>
      </c>
    </row>
    <row r="57" spans="1:13">
      <c r="A57" s="33" t="s">
        <v>101</v>
      </c>
      <c r="B57" s="32">
        <v>29975</v>
      </c>
      <c r="C57" s="32">
        <v>14182</v>
      </c>
      <c r="D57" s="32">
        <v>21103</v>
      </c>
      <c r="E57" s="32">
        <v>21049</v>
      </c>
      <c r="F57" s="32">
        <v>75440</v>
      </c>
      <c r="G57" s="32">
        <v>40487</v>
      </c>
      <c r="H57" s="32">
        <v>47543</v>
      </c>
      <c r="I57" s="32">
        <v>83899</v>
      </c>
      <c r="J57" s="32">
        <v>22163</v>
      </c>
      <c r="K57" s="32">
        <v>55650</v>
      </c>
      <c r="L57" s="32">
        <v>64721</v>
      </c>
      <c r="M57" s="32">
        <v>16743</v>
      </c>
    </row>
    <row r="58" spans="1:13">
      <c r="A58" s="33" t="s">
        <v>102</v>
      </c>
      <c r="B58" s="32">
        <v>27615</v>
      </c>
      <c r="C58" s="32">
        <v>31139</v>
      </c>
      <c r="D58" s="32">
        <v>34033</v>
      </c>
      <c r="E58" s="32">
        <v>32611</v>
      </c>
      <c r="F58" s="32">
        <v>32389</v>
      </c>
      <c r="G58" s="32">
        <v>36721</v>
      </c>
      <c r="H58" s="32">
        <v>33207</v>
      </c>
      <c r="I58" s="32">
        <v>34764</v>
      </c>
      <c r="J58" s="32">
        <v>35672</v>
      </c>
      <c r="K58" s="32">
        <v>35061</v>
      </c>
      <c r="L58" s="32">
        <v>42740</v>
      </c>
      <c r="M58" s="32">
        <v>39867</v>
      </c>
    </row>
    <row r="59" spans="1:13">
      <c r="A59" s="33" t="s">
        <v>103</v>
      </c>
      <c r="B59" s="32">
        <v>205184</v>
      </c>
      <c r="C59" s="32">
        <v>213136</v>
      </c>
      <c r="D59" s="32">
        <v>217955</v>
      </c>
      <c r="E59" s="32">
        <v>227564</v>
      </c>
      <c r="F59" s="32">
        <v>93373</v>
      </c>
      <c r="G59" s="32">
        <v>92919</v>
      </c>
      <c r="H59" s="32">
        <v>93969</v>
      </c>
      <c r="I59" s="32">
        <v>94834</v>
      </c>
      <c r="J59" s="32">
        <v>88921</v>
      </c>
      <c r="K59" s="32">
        <v>88770</v>
      </c>
      <c r="L59" s="32">
        <v>87769</v>
      </c>
      <c r="M59" s="32">
        <v>84794</v>
      </c>
    </row>
    <row r="60" spans="1:13">
      <c r="A60" s="33" t="s">
        <v>104</v>
      </c>
      <c r="B60" s="32">
        <v>4167949</v>
      </c>
      <c r="C60" s="32">
        <v>3230910</v>
      </c>
      <c r="D60" s="32">
        <v>3142703</v>
      </c>
      <c r="E60" s="32">
        <v>3417070</v>
      </c>
      <c r="F60" s="32">
        <v>2991455</v>
      </c>
      <c r="G60" s="32">
        <v>3413567</v>
      </c>
      <c r="H60" s="32">
        <v>5359324</v>
      </c>
      <c r="I60" s="32">
        <v>4004878</v>
      </c>
      <c r="J60" s="32">
        <v>5141693</v>
      </c>
      <c r="K60" s="32">
        <v>3928511</v>
      </c>
      <c r="L60" s="32">
        <v>4824306</v>
      </c>
      <c r="M60" s="32">
        <v>6124305</v>
      </c>
    </row>
    <row r="61" spans="1:13">
      <c r="A61" s="33" t="s">
        <v>105</v>
      </c>
      <c r="B61" s="32">
        <v>988445</v>
      </c>
      <c r="C61" s="32">
        <v>644428</v>
      </c>
      <c r="D61" s="32">
        <v>663285</v>
      </c>
      <c r="E61" s="32">
        <v>2668742</v>
      </c>
      <c r="F61" s="32">
        <v>684916</v>
      </c>
      <c r="G61" s="32">
        <v>552413</v>
      </c>
      <c r="H61" s="32">
        <v>1007747</v>
      </c>
      <c r="I61" s="32">
        <v>443414</v>
      </c>
      <c r="J61" s="32">
        <v>818367</v>
      </c>
      <c r="K61" s="32">
        <v>715581</v>
      </c>
      <c r="L61" s="32">
        <v>564344</v>
      </c>
      <c r="M61" s="32">
        <v>675816</v>
      </c>
    </row>
    <row r="62" spans="1:13" ht="22.5">
      <c r="A62" s="34" t="s">
        <v>106</v>
      </c>
      <c r="B62" s="32">
        <v>17779071</v>
      </c>
      <c r="C62" s="32">
        <v>16863972</v>
      </c>
      <c r="D62" s="32">
        <v>16160977</v>
      </c>
      <c r="E62" s="32">
        <v>18284877</v>
      </c>
      <c r="F62" s="32">
        <v>13971366</v>
      </c>
      <c r="G62" s="32">
        <v>14470497</v>
      </c>
      <c r="H62" s="32">
        <v>17178392</v>
      </c>
      <c r="I62" s="32">
        <v>16780434</v>
      </c>
      <c r="J62" s="32">
        <v>18090645</v>
      </c>
      <c r="K62" s="32">
        <v>14376221</v>
      </c>
      <c r="L62" s="32">
        <v>16411809</v>
      </c>
      <c r="M62" s="32">
        <v>18312575</v>
      </c>
    </row>
    <row r="63" spans="1:13">
      <c r="A63" s="33" t="s">
        <v>107</v>
      </c>
      <c r="B63" s="32">
        <v>219166</v>
      </c>
      <c r="C63" s="32">
        <v>268201</v>
      </c>
      <c r="D63" s="32">
        <v>317235</v>
      </c>
      <c r="E63" s="32">
        <v>202400</v>
      </c>
      <c r="F63" s="32">
        <v>682011</v>
      </c>
      <c r="G63" s="32">
        <v>193603</v>
      </c>
      <c r="H63" s="32">
        <v>193056</v>
      </c>
      <c r="I63" s="32">
        <v>193056</v>
      </c>
      <c r="J63" s="32">
        <v>187453</v>
      </c>
      <c r="K63" s="32">
        <v>0</v>
      </c>
      <c r="L63" s="32">
        <v>137978</v>
      </c>
      <c r="M63" s="32">
        <v>137999</v>
      </c>
    </row>
    <row r="64" spans="1:13">
      <c r="A64" s="33" t="s">
        <v>108</v>
      </c>
      <c r="B64" s="32">
        <v>59136</v>
      </c>
      <c r="C64" s="32">
        <v>251549</v>
      </c>
      <c r="D64" s="32">
        <v>128259</v>
      </c>
      <c r="E64" s="32">
        <v>109770</v>
      </c>
      <c r="F64" s="32">
        <v>85029</v>
      </c>
      <c r="G64" s="32">
        <v>830182</v>
      </c>
      <c r="H64" s="32">
        <v>1029551</v>
      </c>
      <c r="I64" s="32">
        <v>985028</v>
      </c>
      <c r="J64" s="32">
        <v>134300</v>
      </c>
      <c r="K64" s="32">
        <v>244214</v>
      </c>
      <c r="L64" s="32">
        <v>138647</v>
      </c>
      <c r="M64" s="32">
        <v>52919</v>
      </c>
    </row>
    <row r="65" spans="1:13">
      <c r="A65" s="33" t="s">
        <v>109</v>
      </c>
      <c r="B65" s="35">
        <v>-98372</v>
      </c>
      <c r="C65" s="35">
        <v>-87603</v>
      </c>
      <c r="D65" s="32">
        <v>17084</v>
      </c>
      <c r="E65" s="32">
        <v>32542</v>
      </c>
      <c r="F65" s="32">
        <v>35700</v>
      </c>
      <c r="G65" s="32">
        <v>353536</v>
      </c>
      <c r="H65" s="32">
        <v>351321</v>
      </c>
      <c r="I65" s="32">
        <v>345589</v>
      </c>
      <c r="J65" s="32">
        <v>352001</v>
      </c>
      <c r="K65" s="32">
        <v>343292</v>
      </c>
      <c r="L65" s="32">
        <v>253782</v>
      </c>
      <c r="M65" s="32">
        <v>320908</v>
      </c>
    </row>
    <row r="66" spans="1:13">
      <c r="A66" s="33" t="s">
        <v>110</v>
      </c>
      <c r="B66" s="32">
        <v>332560</v>
      </c>
      <c r="C66" s="32">
        <v>333658</v>
      </c>
      <c r="D66" s="32">
        <v>339403</v>
      </c>
      <c r="E66" s="32">
        <v>347147</v>
      </c>
      <c r="F66" s="32">
        <v>221426</v>
      </c>
      <c r="G66" s="32">
        <v>236004</v>
      </c>
      <c r="H66" s="32">
        <v>242636</v>
      </c>
      <c r="I66" s="32">
        <v>285458</v>
      </c>
      <c r="J66" s="32">
        <v>444236</v>
      </c>
      <c r="K66" s="32">
        <v>425975</v>
      </c>
      <c r="L66" s="32">
        <v>429246</v>
      </c>
      <c r="M66" s="32">
        <v>450169</v>
      </c>
    </row>
    <row r="67" spans="1:13">
      <c r="A67" s="33" t="s">
        <v>111</v>
      </c>
      <c r="B67" s="32">
        <v>10424</v>
      </c>
      <c r="C67" s="32">
        <v>9618</v>
      </c>
      <c r="D67" s="32">
        <v>16370</v>
      </c>
      <c r="E67" s="32">
        <v>15586</v>
      </c>
      <c r="F67" s="32">
        <v>14850</v>
      </c>
      <c r="G67" s="32">
        <v>14204</v>
      </c>
      <c r="H67" s="32">
        <v>13672</v>
      </c>
      <c r="I67" s="32">
        <v>13016</v>
      </c>
      <c r="J67" s="32">
        <v>16253</v>
      </c>
      <c r="K67" s="32">
        <v>20414</v>
      </c>
      <c r="L67" s="32">
        <v>19724</v>
      </c>
      <c r="M67" s="32">
        <v>29282</v>
      </c>
    </row>
    <row r="68" spans="1:13">
      <c r="A68" s="33" t="s">
        <v>112</v>
      </c>
      <c r="B68" s="32">
        <v>0</v>
      </c>
      <c r="C68" s="32">
        <v>0</v>
      </c>
      <c r="D68" s="32">
        <v>20956</v>
      </c>
      <c r="E68" s="32">
        <v>0</v>
      </c>
      <c r="F68" s="32">
        <v>0</v>
      </c>
      <c r="G68" s="32">
        <v>8726</v>
      </c>
      <c r="H68" s="32">
        <v>0</v>
      </c>
      <c r="I68" s="32">
        <v>0</v>
      </c>
      <c r="J68" s="32">
        <v>16227</v>
      </c>
      <c r="K68" s="32">
        <v>0</v>
      </c>
      <c r="L68" s="32">
        <v>0</v>
      </c>
      <c r="M68" s="32">
        <v>12928</v>
      </c>
    </row>
    <row r="69" spans="1:13">
      <c r="A69" s="33" t="s">
        <v>113</v>
      </c>
      <c r="B69" s="32">
        <v>481991</v>
      </c>
      <c r="C69" s="32">
        <v>493375</v>
      </c>
      <c r="D69" s="32">
        <v>267046</v>
      </c>
      <c r="E69" s="32">
        <v>82473</v>
      </c>
      <c r="F69" s="32">
        <v>273978</v>
      </c>
      <c r="G69" s="32">
        <v>1079088</v>
      </c>
      <c r="H69" s="32">
        <v>482572</v>
      </c>
      <c r="I69" s="32">
        <v>695923</v>
      </c>
      <c r="J69" s="32">
        <v>210756</v>
      </c>
      <c r="K69" s="32">
        <v>194078</v>
      </c>
      <c r="L69" s="32">
        <v>282409</v>
      </c>
      <c r="M69" s="32">
        <v>240150</v>
      </c>
    </row>
    <row r="70" spans="1:13">
      <c r="A70" s="33" t="s">
        <v>114</v>
      </c>
      <c r="B70" s="35">
        <v>-1337</v>
      </c>
      <c r="C70" s="32">
        <v>3310</v>
      </c>
      <c r="D70" s="32">
        <v>3915</v>
      </c>
      <c r="E70" s="32">
        <v>3915</v>
      </c>
      <c r="F70" s="32">
        <v>3915</v>
      </c>
      <c r="G70" s="32">
        <v>3915</v>
      </c>
      <c r="H70" s="32">
        <v>4216</v>
      </c>
      <c r="I70" s="32">
        <v>4593</v>
      </c>
      <c r="J70" s="32">
        <v>6278</v>
      </c>
      <c r="K70" s="32">
        <v>5685</v>
      </c>
      <c r="L70" s="32">
        <v>8256</v>
      </c>
      <c r="M70" s="32">
        <v>7695</v>
      </c>
    </row>
    <row r="71" spans="1:13">
      <c r="A71" s="33" t="s">
        <v>115</v>
      </c>
      <c r="B71" s="32">
        <v>0</v>
      </c>
      <c r="C71" s="32">
        <v>0</v>
      </c>
      <c r="D71" s="32">
        <v>381966</v>
      </c>
      <c r="E71" s="32">
        <v>600000</v>
      </c>
      <c r="F71" s="32">
        <v>600000</v>
      </c>
      <c r="G71" s="32">
        <v>600000</v>
      </c>
      <c r="H71" s="32">
        <v>600000</v>
      </c>
      <c r="I71" s="32">
        <v>600000</v>
      </c>
      <c r="J71" s="32">
        <v>600000</v>
      </c>
      <c r="K71" s="32">
        <v>600000</v>
      </c>
      <c r="L71" s="32">
        <v>1250000</v>
      </c>
      <c r="M71" s="32">
        <v>1250000</v>
      </c>
    </row>
    <row r="72" spans="1:13">
      <c r="A72" s="34" t="s">
        <v>116</v>
      </c>
      <c r="B72" s="32">
        <v>1003569</v>
      </c>
      <c r="C72" s="32">
        <v>1272109</v>
      </c>
      <c r="D72" s="32">
        <v>1492234</v>
      </c>
      <c r="E72" s="32">
        <v>1393834</v>
      </c>
      <c r="F72" s="32">
        <v>1916909</v>
      </c>
      <c r="G72" s="32">
        <v>3319258</v>
      </c>
      <c r="H72" s="32">
        <v>2917025</v>
      </c>
      <c r="I72" s="32">
        <v>3122662</v>
      </c>
      <c r="J72" s="32">
        <v>1967504</v>
      </c>
      <c r="K72" s="32">
        <v>1833658</v>
      </c>
      <c r="L72" s="32">
        <v>2520043</v>
      </c>
      <c r="M72" s="32">
        <v>2502051</v>
      </c>
    </row>
    <row r="73" spans="1:13">
      <c r="A73" s="33" t="s">
        <v>117</v>
      </c>
      <c r="B73" s="35">
        <v>-168544</v>
      </c>
      <c r="C73" s="35">
        <v>-179457</v>
      </c>
      <c r="D73" s="35">
        <v>-196408</v>
      </c>
      <c r="E73" s="35">
        <v>-197765</v>
      </c>
      <c r="F73" s="35">
        <v>-177247</v>
      </c>
      <c r="G73" s="35">
        <v>-150638</v>
      </c>
      <c r="H73" s="35">
        <v>-112436</v>
      </c>
      <c r="I73" s="35">
        <v>-110379</v>
      </c>
      <c r="J73" s="35">
        <v>-99831</v>
      </c>
      <c r="K73" s="35">
        <v>-82670</v>
      </c>
      <c r="L73" s="35">
        <v>-92464</v>
      </c>
      <c r="M73" s="35">
        <v>-108493</v>
      </c>
    </row>
    <row r="74" spans="1:13">
      <c r="A74" s="34" t="s">
        <v>118</v>
      </c>
      <c r="B74" s="35">
        <v>-168544</v>
      </c>
      <c r="C74" s="35">
        <v>-179457</v>
      </c>
      <c r="D74" s="35">
        <v>-196408</v>
      </c>
      <c r="E74" s="35">
        <v>-197765</v>
      </c>
      <c r="F74" s="35">
        <v>-177247</v>
      </c>
      <c r="G74" s="35">
        <v>-150638</v>
      </c>
      <c r="H74" s="35">
        <v>-112436</v>
      </c>
      <c r="I74" s="35">
        <v>-110379</v>
      </c>
      <c r="J74" s="35">
        <v>-99831</v>
      </c>
      <c r="K74" s="35">
        <v>-82670</v>
      </c>
      <c r="L74" s="35">
        <v>-92464</v>
      </c>
      <c r="M74" s="35">
        <v>-108493</v>
      </c>
    </row>
    <row r="75" spans="1:13">
      <c r="A75" s="33" t="s">
        <v>119</v>
      </c>
      <c r="B75" s="32">
        <v>19980933</v>
      </c>
      <c r="C75" s="32">
        <v>18573638</v>
      </c>
      <c r="D75" s="32">
        <v>734289</v>
      </c>
      <c r="E75" s="32">
        <v>643458</v>
      </c>
      <c r="F75" s="32">
        <v>0</v>
      </c>
      <c r="G75" s="32">
        <v>0</v>
      </c>
      <c r="H75" s="32">
        <v>9441727</v>
      </c>
      <c r="I75" s="32">
        <v>15922425</v>
      </c>
      <c r="J75" s="32">
        <v>11075624</v>
      </c>
      <c r="K75" s="32">
        <v>16491392</v>
      </c>
      <c r="L75" s="32">
        <v>10850953</v>
      </c>
      <c r="M75" s="32">
        <v>0</v>
      </c>
    </row>
    <row r="76" spans="1:13">
      <c r="A76" s="33" t="s">
        <v>120</v>
      </c>
      <c r="B76" s="32">
        <v>92338</v>
      </c>
      <c r="C76" s="32">
        <v>108382</v>
      </c>
      <c r="D76" s="32">
        <v>0</v>
      </c>
      <c r="E76" s="32">
        <v>22135</v>
      </c>
      <c r="F76" s="32">
        <v>0</v>
      </c>
      <c r="G76" s="32">
        <v>0</v>
      </c>
      <c r="H76" s="32">
        <v>1363</v>
      </c>
      <c r="I76" s="32">
        <v>59240</v>
      </c>
      <c r="J76" s="32">
        <v>47004</v>
      </c>
      <c r="K76" s="32">
        <v>64683</v>
      </c>
      <c r="L76" s="32">
        <v>56213</v>
      </c>
      <c r="M76" s="32">
        <v>12018</v>
      </c>
    </row>
    <row r="77" spans="1:13" ht="22.5">
      <c r="A77" s="34" t="s">
        <v>121</v>
      </c>
      <c r="B77" s="32">
        <v>20073271</v>
      </c>
      <c r="C77" s="32">
        <v>18682020</v>
      </c>
      <c r="D77" s="32">
        <v>734289</v>
      </c>
      <c r="E77" s="32">
        <v>665593</v>
      </c>
      <c r="F77" s="32">
        <v>0</v>
      </c>
      <c r="G77" s="32">
        <v>0</v>
      </c>
      <c r="H77" s="32">
        <v>9443090</v>
      </c>
      <c r="I77" s="32">
        <v>15981665</v>
      </c>
      <c r="J77" s="32">
        <v>11122628</v>
      </c>
      <c r="K77" s="32">
        <v>16556074</v>
      </c>
      <c r="L77" s="32">
        <v>10907166</v>
      </c>
      <c r="M77" s="32">
        <v>12018</v>
      </c>
    </row>
    <row r="78" spans="1:13">
      <c r="A78" s="33" t="s">
        <v>122</v>
      </c>
      <c r="B78" s="32">
        <v>10871477</v>
      </c>
      <c r="C78" s="32">
        <v>8350928</v>
      </c>
      <c r="D78" s="32">
        <v>8813728</v>
      </c>
      <c r="E78" s="32">
        <v>7933964</v>
      </c>
      <c r="F78" s="32">
        <v>8094607</v>
      </c>
      <c r="G78" s="32">
        <v>8229938</v>
      </c>
      <c r="H78" s="32">
        <v>13128641</v>
      </c>
      <c r="I78" s="32">
        <v>9147480</v>
      </c>
      <c r="J78" s="32">
        <v>9957315</v>
      </c>
      <c r="K78" s="32">
        <v>10096326</v>
      </c>
      <c r="L78" s="32">
        <v>7317255</v>
      </c>
      <c r="M78" s="32">
        <v>10032836</v>
      </c>
    </row>
    <row r="79" spans="1:13">
      <c r="A79" s="34" t="s">
        <v>123</v>
      </c>
      <c r="B79" s="32">
        <v>10871477</v>
      </c>
      <c r="C79" s="32">
        <v>8350928</v>
      </c>
      <c r="D79" s="32">
        <v>8813728</v>
      </c>
      <c r="E79" s="32">
        <v>7933964</v>
      </c>
      <c r="F79" s="32">
        <v>8094607</v>
      </c>
      <c r="G79" s="32">
        <v>8229938</v>
      </c>
      <c r="H79" s="32">
        <v>13128641</v>
      </c>
      <c r="I79" s="32">
        <v>9147480</v>
      </c>
      <c r="J79" s="32">
        <v>9957315</v>
      </c>
      <c r="K79" s="32">
        <v>10096326</v>
      </c>
      <c r="L79" s="32">
        <v>7317255</v>
      </c>
      <c r="M79" s="32">
        <v>10032836</v>
      </c>
    </row>
    <row r="80" spans="1:13">
      <c r="A80" s="33" t="s">
        <v>124</v>
      </c>
      <c r="B80" s="35">
        <v>-193965</v>
      </c>
      <c r="C80" s="35">
        <v>-242</v>
      </c>
      <c r="D80" s="35">
        <v>-253</v>
      </c>
      <c r="E80" s="32">
        <v>71555</v>
      </c>
      <c r="F80" s="32">
        <v>72820</v>
      </c>
      <c r="G80" s="32">
        <v>39894</v>
      </c>
      <c r="H80" s="35">
        <v>-242</v>
      </c>
      <c r="I80" s="32">
        <v>11015</v>
      </c>
      <c r="J80" s="32">
        <v>32130</v>
      </c>
      <c r="K80" s="35">
        <v>-239</v>
      </c>
      <c r="L80" s="35">
        <v>-25905</v>
      </c>
      <c r="M80" s="35">
        <v>-26165</v>
      </c>
    </row>
    <row r="81" spans="1:13">
      <c r="A81" s="33" t="s">
        <v>125</v>
      </c>
      <c r="B81" s="32">
        <v>118064</v>
      </c>
      <c r="C81" s="32">
        <v>117131</v>
      </c>
      <c r="D81" s="32">
        <v>106665</v>
      </c>
      <c r="E81" s="32">
        <v>111302</v>
      </c>
      <c r="F81" s="32">
        <v>110322</v>
      </c>
      <c r="G81" s="32">
        <v>98763</v>
      </c>
      <c r="H81" s="32">
        <v>80123</v>
      </c>
      <c r="I81" s="32">
        <v>99688</v>
      </c>
      <c r="J81" s="32">
        <v>99648</v>
      </c>
      <c r="K81" s="32">
        <v>98071</v>
      </c>
      <c r="L81" s="32">
        <v>88213</v>
      </c>
      <c r="M81" s="32">
        <v>83747</v>
      </c>
    </row>
    <row r="82" spans="1:13">
      <c r="A82" s="33" t="s">
        <v>126</v>
      </c>
      <c r="B82" s="32">
        <v>5586204</v>
      </c>
      <c r="C82" s="32">
        <v>5387879</v>
      </c>
      <c r="D82" s="32">
        <v>5387642</v>
      </c>
      <c r="E82" s="32">
        <v>5387390</v>
      </c>
      <c r="F82" s="32">
        <v>5457302</v>
      </c>
      <c r="G82" s="32">
        <v>5528419</v>
      </c>
      <c r="H82" s="32">
        <v>5567824</v>
      </c>
      <c r="I82" s="32">
        <v>5567583</v>
      </c>
      <c r="J82" s="32">
        <v>5578457</v>
      </c>
      <c r="K82" s="32">
        <v>5609946</v>
      </c>
      <c r="L82" s="32">
        <v>5609707</v>
      </c>
      <c r="M82" s="32">
        <v>5583134</v>
      </c>
    </row>
    <row r="83" spans="1:13">
      <c r="A83" s="33" t="s">
        <v>127</v>
      </c>
      <c r="B83" s="32">
        <v>1455940</v>
      </c>
      <c r="C83" s="32">
        <v>1455940</v>
      </c>
      <c r="D83" s="32">
        <v>1447856</v>
      </c>
      <c r="E83" s="32">
        <v>1446599</v>
      </c>
      <c r="F83" s="32">
        <v>1446599</v>
      </c>
      <c r="G83" s="32">
        <v>1444571</v>
      </c>
      <c r="H83" s="32">
        <v>1442354</v>
      </c>
      <c r="I83" s="32">
        <v>1442354</v>
      </c>
      <c r="J83" s="32">
        <v>1460585</v>
      </c>
      <c r="K83" s="32">
        <v>1458678</v>
      </c>
      <c r="L83" s="32">
        <v>1458678</v>
      </c>
      <c r="M83" s="32">
        <v>1455066</v>
      </c>
    </row>
    <row r="84" spans="1:13">
      <c r="A84" s="34" t="s">
        <v>128</v>
      </c>
      <c r="B84" s="32">
        <v>6966244</v>
      </c>
      <c r="C84" s="32">
        <v>6960707</v>
      </c>
      <c r="D84" s="32">
        <v>6941910</v>
      </c>
      <c r="E84" s="32">
        <v>7016845</v>
      </c>
      <c r="F84" s="32">
        <v>7087043</v>
      </c>
      <c r="G84" s="32">
        <v>7111647</v>
      </c>
      <c r="H84" s="32">
        <v>7090059</v>
      </c>
      <c r="I84" s="32">
        <v>7120639</v>
      </c>
      <c r="J84" s="32">
        <v>7170821</v>
      </c>
      <c r="K84" s="32">
        <v>7166456</v>
      </c>
      <c r="L84" s="32">
        <v>7130693</v>
      </c>
      <c r="M84" s="32">
        <v>7095782</v>
      </c>
    </row>
    <row r="85" spans="1:13">
      <c r="A85" s="33" t="s">
        <v>129</v>
      </c>
      <c r="B85" s="32">
        <v>31938456</v>
      </c>
      <c r="C85" s="32">
        <v>31995007</v>
      </c>
      <c r="D85" s="32">
        <v>32149259</v>
      </c>
      <c r="E85" s="32">
        <v>30515529</v>
      </c>
      <c r="F85" s="32">
        <v>30477314</v>
      </c>
      <c r="G85" s="32">
        <v>30699550</v>
      </c>
      <c r="H85" s="32">
        <v>30712063</v>
      </c>
      <c r="I85" s="32">
        <v>31539396</v>
      </c>
      <c r="J85" s="32">
        <v>31618046</v>
      </c>
      <c r="K85" s="32">
        <v>31662302</v>
      </c>
      <c r="L85" s="32">
        <v>31910636</v>
      </c>
      <c r="M85" s="32">
        <v>31959889</v>
      </c>
    </row>
    <row r="86" spans="1:13">
      <c r="A86" s="33" t="s">
        <v>130</v>
      </c>
      <c r="B86" s="32">
        <v>2973176</v>
      </c>
      <c r="C86" s="32">
        <v>3002850</v>
      </c>
      <c r="D86" s="32">
        <v>2973755</v>
      </c>
      <c r="E86" s="32">
        <v>2948302</v>
      </c>
      <c r="F86" s="32">
        <v>2987687</v>
      </c>
      <c r="G86" s="32">
        <v>3010407</v>
      </c>
      <c r="H86" s="32">
        <v>3017648</v>
      </c>
      <c r="I86" s="32">
        <v>2863961</v>
      </c>
      <c r="J86" s="32">
        <v>3054559</v>
      </c>
      <c r="K86" s="32">
        <v>3101286</v>
      </c>
      <c r="L86" s="32">
        <v>3221741</v>
      </c>
      <c r="M86" s="32">
        <v>3311086</v>
      </c>
    </row>
    <row r="87" spans="1:13">
      <c r="A87" s="33" t="s">
        <v>131</v>
      </c>
      <c r="B87" s="35">
        <v>-1229549</v>
      </c>
      <c r="C87" s="35">
        <v>-1229549</v>
      </c>
      <c r="D87" s="35">
        <v>-1236666</v>
      </c>
      <c r="E87" s="35">
        <v>-1237025</v>
      </c>
      <c r="F87" s="35">
        <v>-1160607</v>
      </c>
      <c r="G87" s="35">
        <v>-1160607</v>
      </c>
      <c r="H87" s="35">
        <v>-1160607</v>
      </c>
      <c r="I87" s="35">
        <v>-1160607</v>
      </c>
      <c r="J87" s="35">
        <v>-1237546</v>
      </c>
      <c r="K87" s="35">
        <v>-1237546</v>
      </c>
      <c r="L87" s="35">
        <v>-1237546</v>
      </c>
      <c r="M87" s="35">
        <v>-1237546</v>
      </c>
    </row>
    <row r="88" spans="1:13">
      <c r="A88" s="33" t="s">
        <v>132</v>
      </c>
      <c r="B88" s="32">
        <v>2589</v>
      </c>
      <c r="C88" s="32">
        <v>0</v>
      </c>
      <c r="D88" s="32">
        <v>0</v>
      </c>
      <c r="E88" s="32">
        <v>1306</v>
      </c>
      <c r="F88" s="32">
        <v>0</v>
      </c>
      <c r="G88" s="32">
        <v>0</v>
      </c>
      <c r="H88" s="32">
        <v>5022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</row>
    <row r="89" spans="1:13">
      <c r="A89" s="34" t="s">
        <v>133</v>
      </c>
      <c r="B89" s="32">
        <v>33684672</v>
      </c>
      <c r="C89" s="32">
        <v>33768308</v>
      </c>
      <c r="D89" s="32">
        <v>33886347</v>
      </c>
      <c r="E89" s="32">
        <v>32228112</v>
      </c>
      <c r="F89" s="32">
        <v>32304394</v>
      </c>
      <c r="G89" s="32">
        <v>32549350</v>
      </c>
      <c r="H89" s="32">
        <v>32574126</v>
      </c>
      <c r="I89" s="32">
        <v>33242750</v>
      </c>
      <c r="J89" s="32">
        <v>33435059</v>
      </c>
      <c r="K89" s="32">
        <v>33526041</v>
      </c>
      <c r="L89" s="32">
        <v>33894831</v>
      </c>
      <c r="M89" s="32">
        <v>34033429</v>
      </c>
    </row>
    <row r="90" spans="1:13">
      <c r="A90" s="33" t="s">
        <v>134</v>
      </c>
      <c r="B90" s="32">
        <v>3257977</v>
      </c>
      <c r="C90" s="32">
        <v>3280281</v>
      </c>
      <c r="D90" s="32">
        <v>3259247</v>
      </c>
      <c r="E90" s="32">
        <v>3027138</v>
      </c>
      <c r="F90" s="32">
        <v>2967181</v>
      </c>
      <c r="G90" s="32">
        <v>2986131</v>
      </c>
      <c r="H90" s="32">
        <v>2904377</v>
      </c>
      <c r="I90" s="32">
        <v>2997004</v>
      </c>
      <c r="J90" s="32">
        <v>3196933</v>
      </c>
      <c r="K90" s="32">
        <v>3336877</v>
      </c>
      <c r="L90" s="32">
        <v>3399092</v>
      </c>
      <c r="M90" s="32">
        <v>3454259</v>
      </c>
    </row>
    <row r="91" spans="1:13">
      <c r="A91" s="34" t="s">
        <v>135</v>
      </c>
      <c r="B91" s="32">
        <v>3257977</v>
      </c>
      <c r="C91" s="32">
        <v>3280281</v>
      </c>
      <c r="D91" s="32">
        <v>3259247</v>
      </c>
      <c r="E91" s="32">
        <v>3027138</v>
      </c>
      <c r="F91" s="32">
        <v>2967181</v>
      </c>
      <c r="G91" s="32">
        <v>2986131</v>
      </c>
      <c r="H91" s="32">
        <v>2904377</v>
      </c>
      <c r="I91" s="32">
        <v>2997004</v>
      </c>
      <c r="J91" s="32">
        <v>3196933</v>
      </c>
      <c r="K91" s="32">
        <v>3336877</v>
      </c>
      <c r="L91" s="32">
        <v>3399092</v>
      </c>
      <c r="M91" s="32">
        <v>3454259</v>
      </c>
    </row>
    <row r="92" spans="1:13">
      <c r="A92" s="33" t="s">
        <v>343</v>
      </c>
      <c r="B92" s="32">
        <v>0</v>
      </c>
      <c r="C92" s="32">
        <v>0</v>
      </c>
      <c r="D92" s="32">
        <v>0</v>
      </c>
      <c r="E92" s="32">
        <v>0</v>
      </c>
      <c r="F92" s="32">
        <v>0</v>
      </c>
      <c r="G92" s="32">
        <v>0</v>
      </c>
      <c r="H92" s="32">
        <v>0</v>
      </c>
      <c r="I92" s="32">
        <v>0</v>
      </c>
      <c r="J92" s="32">
        <v>0</v>
      </c>
      <c r="K92" s="32">
        <v>108701</v>
      </c>
      <c r="L92" s="32">
        <v>108701</v>
      </c>
      <c r="M92" s="32">
        <v>108701</v>
      </c>
    </row>
    <row r="93" spans="1:13">
      <c r="A93" s="33" t="s">
        <v>136</v>
      </c>
      <c r="B93" s="32">
        <v>1428348</v>
      </c>
      <c r="C93" s="32">
        <v>1640268</v>
      </c>
      <c r="D93" s="32">
        <v>1419927</v>
      </c>
      <c r="E93" s="32">
        <v>1199585</v>
      </c>
      <c r="F93" s="32">
        <v>979244</v>
      </c>
      <c r="G93" s="32">
        <v>758902</v>
      </c>
      <c r="H93" s="32">
        <v>626865</v>
      </c>
      <c r="I93" s="32">
        <v>405773</v>
      </c>
      <c r="J93" s="32">
        <v>184681</v>
      </c>
      <c r="K93" s="32">
        <v>1776926</v>
      </c>
      <c r="L93" s="32">
        <v>1581212</v>
      </c>
      <c r="M93" s="32">
        <v>1385497</v>
      </c>
    </row>
    <row r="94" spans="1:13">
      <c r="A94" s="33" t="s">
        <v>137</v>
      </c>
      <c r="B94" s="32">
        <v>20320</v>
      </c>
      <c r="C94" s="32">
        <v>13546</v>
      </c>
      <c r="D94" s="32">
        <v>6773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46905</v>
      </c>
      <c r="K94" s="32">
        <v>90292</v>
      </c>
      <c r="L94" s="32">
        <v>86188</v>
      </c>
      <c r="M94" s="32">
        <v>49250</v>
      </c>
    </row>
    <row r="95" spans="1:13">
      <c r="A95" s="33" t="s">
        <v>138</v>
      </c>
      <c r="B95" s="32">
        <v>598604</v>
      </c>
      <c r="C95" s="32">
        <v>640628</v>
      </c>
      <c r="D95" s="32">
        <v>859996</v>
      </c>
      <c r="E95" s="32">
        <v>635404</v>
      </c>
      <c r="F95" s="32">
        <v>610201</v>
      </c>
      <c r="G95" s="32">
        <v>759063</v>
      </c>
      <c r="H95" s="32">
        <v>665014</v>
      </c>
      <c r="I95" s="32">
        <v>808586</v>
      </c>
      <c r="J95" s="32">
        <v>776008</v>
      </c>
      <c r="K95" s="32">
        <v>627924</v>
      </c>
      <c r="L95" s="32">
        <v>538442</v>
      </c>
      <c r="M95" s="32">
        <v>720368</v>
      </c>
    </row>
    <row r="96" spans="1:13">
      <c r="A96" s="33" t="s">
        <v>139</v>
      </c>
      <c r="B96" s="32">
        <v>416236</v>
      </c>
      <c r="C96" s="32">
        <v>394486</v>
      </c>
      <c r="D96" s="32">
        <v>356646</v>
      </c>
      <c r="E96" s="32">
        <v>318806</v>
      </c>
      <c r="F96" s="32">
        <v>280967</v>
      </c>
      <c r="G96" s="32">
        <v>243127</v>
      </c>
      <c r="H96" s="32">
        <v>205287</v>
      </c>
      <c r="I96" s="32">
        <v>167448</v>
      </c>
      <c r="J96" s="32">
        <v>129608</v>
      </c>
      <c r="K96" s="32">
        <v>91768</v>
      </c>
      <c r="L96" s="32">
        <v>350883</v>
      </c>
      <c r="M96" s="32">
        <v>509635</v>
      </c>
    </row>
    <row r="97" spans="1:13">
      <c r="A97" s="33" t="s">
        <v>140</v>
      </c>
      <c r="B97" s="32">
        <v>1661130</v>
      </c>
      <c r="C97" s="32">
        <v>1730526</v>
      </c>
      <c r="D97" s="32">
        <v>1573686</v>
      </c>
      <c r="E97" s="32">
        <v>1535136</v>
      </c>
      <c r="F97" s="32">
        <v>1740734</v>
      </c>
      <c r="G97" s="32">
        <v>1739670</v>
      </c>
      <c r="H97" s="32">
        <v>1701910</v>
      </c>
      <c r="I97" s="32">
        <v>1663840</v>
      </c>
      <c r="J97" s="32">
        <v>1723355</v>
      </c>
      <c r="K97" s="32">
        <v>1639101</v>
      </c>
      <c r="L97" s="32">
        <v>1723355</v>
      </c>
      <c r="M97" s="32">
        <v>1714416</v>
      </c>
    </row>
    <row r="98" spans="1:13">
      <c r="A98" s="34" t="s">
        <v>141</v>
      </c>
      <c r="B98" s="32">
        <v>4124638</v>
      </c>
      <c r="C98" s="32">
        <v>4419454</v>
      </c>
      <c r="D98" s="32">
        <v>4217028</v>
      </c>
      <c r="E98" s="32">
        <v>3688932</v>
      </c>
      <c r="F98" s="32">
        <v>3611145</v>
      </c>
      <c r="G98" s="32">
        <v>3500762</v>
      </c>
      <c r="H98" s="32">
        <v>3199077</v>
      </c>
      <c r="I98" s="32">
        <v>3045647</v>
      </c>
      <c r="J98" s="32">
        <v>2860556</v>
      </c>
      <c r="K98" s="32">
        <v>4334713</v>
      </c>
      <c r="L98" s="32">
        <v>4388780</v>
      </c>
      <c r="M98" s="32">
        <v>4487868</v>
      </c>
    </row>
    <row r="99" spans="1:13">
      <c r="A99" s="33" t="s">
        <v>142</v>
      </c>
      <c r="B99" s="32">
        <v>12460086</v>
      </c>
      <c r="C99" s="32">
        <v>10567582</v>
      </c>
      <c r="D99" s="32">
        <v>11644684</v>
      </c>
      <c r="E99" s="32">
        <v>10139902</v>
      </c>
      <c r="F99" s="32">
        <v>10517249</v>
      </c>
      <c r="G99" s="32">
        <v>11987344</v>
      </c>
      <c r="H99" s="32">
        <v>13864194</v>
      </c>
      <c r="I99" s="32">
        <v>12643882</v>
      </c>
      <c r="J99" s="32">
        <v>11585770</v>
      </c>
      <c r="K99" s="32">
        <v>10533679</v>
      </c>
      <c r="L99" s="32">
        <v>12101249</v>
      </c>
      <c r="M99" s="32">
        <v>12183417</v>
      </c>
    </row>
    <row r="100" spans="1:13">
      <c r="A100" s="34" t="s">
        <v>143</v>
      </c>
      <c r="B100" s="32">
        <v>12460086</v>
      </c>
      <c r="C100" s="32">
        <v>10567582</v>
      </c>
      <c r="D100" s="32">
        <v>11644684</v>
      </c>
      <c r="E100" s="32">
        <v>10139902</v>
      </c>
      <c r="F100" s="32">
        <v>10517249</v>
      </c>
      <c r="G100" s="32">
        <v>11987344</v>
      </c>
      <c r="H100" s="32">
        <v>13864194</v>
      </c>
      <c r="I100" s="32">
        <v>12643882</v>
      </c>
      <c r="J100" s="32">
        <v>11585770</v>
      </c>
      <c r="K100" s="32">
        <v>10533679</v>
      </c>
      <c r="L100" s="32">
        <v>12101249</v>
      </c>
      <c r="M100" s="32">
        <v>12183417</v>
      </c>
    </row>
    <row r="101" spans="1:13">
      <c r="A101" s="33" t="s">
        <v>144</v>
      </c>
      <c r="B101" s="32">
        <v>236469</v>
      </c>
      <c r="C101" s="32">
        <v>0</v>
      </c>
      <c r="D101" s="32">
        <v>0</v>
      </c>
      <c r="E101" s="32">
        <v>0</v>
      </c>
      <c r="F101" s="32">
        <v>0</v>
      </c>
      <c r="G101" s="32">
        <v>0</v>
      </c>
      <c r="H101" s="32">
        <v>0</v>
      </c>
      <c r="I101" s="32">
        <v>0</v>
      </c>
      <c r="J101" s="32">
        <v>0</v>
      </c>
      <c r="K101" s="32">
        <v>0</v>
      </c>
      <c r="L101" s="32">
        <v>0</v>
      </c>
      <c r="M101" s="32">
        <v>0</v>
      </c>
    </row>
    <row r="102" spans="1:13" ht="22.5">
      <c r="A102" s="34" t="s">
        <v>145</v>
      </c>
      <c r="B102" s="32">
        <v>236469</v>
      </c>
      <c r="C102" s="32">
        <v>0</v>
      </c>
      <c r="D102" s="32">
        <v>0</v>
      </c>
      <c r="E102" s="32">
        <v>0</v>
      </c>
      <c r="F102" s="32">
        <v>0</v>
      </c>
      <c r="G102" s="32">
        <v>0</v>
      </c>
      <c r="H102" s="32">
        <v>0</v>
      </c>
      <c r="I102" s="32">
        <v>0</v>
      </c>
      <c r="J102" s="32">
        <v>0</v>
      </c>
      <c r="K102" s="32">
        <v>0</v>
      </c>
      <c r="L102" s="32">
        <v>0</v>
      </c>
      <c r="M102" s="32">
        <v>0</v>
      </c>
    </row>
    <row r="103" spans="1:13">
      <c r="A103" s="36" t="s">
        <v>146</v>
      </c>
      <c r="B103" s="37">
        <v>110822428</v>
      </c>
      <c r="C103" s="37">
        <v>104651000</v>
      </c>
      <c r="D103" s="37">
        <v>86954067</v>
      </c>
      <c r="E103" s="37">
        <v>84650308</v>
      </c>
      <c r="F103" s="37">
        <v>81198818</v>
      </c>
      <c r="G103" s="37">
        <v>84004322</v>
      </c>
      <c r="H103" s="37">
        <v>102942946</v>
      </c>
      <c r="I103" s="37">
        <v>104764758</v>
      </c>
      <c r="J103" s="37">
        <v>99287433</v>
      </c>
      <c r="K103" s="37">
        <v>102263415</v>
      </c>
      <c r="L103" s="37">
        <v>98444812</v>
      </c>
      <c r="M103" s="37">
        <v>92038887</v>
      </c>
    </row>
    <row r="104" spans="1:13">
      <c r="A104" s="26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pans="1:13">
      <c r="A105" s="30" t="s">
        <v>147</v>
      </c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</row>
    <row r="106" spans="1:13">
      <c r="A106" s="33" t="s">
        <v>148</v>
      </c>
      <c r="B106" s="32">
        <v>1973439</v>
      </c>
      <c r="C106" s="32">
        <v>1962365</v>
      </c>
      <c r="D106" s="32">
        <v>1951291</v>
      </c>
      <c r="E106" s="32">
        <v>1940217</v>
      </c>
      <c r="F106" s="32">
        <v>1929142</v>
      </c>
      <c r="G106" s="32">
        <v>1918068</v>
      </c>
      <c r="H106" s="32">
        <v>1906994</v>
      </c>
      <c r="I106" s="32">
        <v>1895920</v>
      </c>
      <c r="J106" s="32">
        <v>1884846</v>
      </c>
      <c r="K106" s="32">
        <v>1873772</v>
      </c>
      <c r="L106" s="32">
        <v>1862697</v>
      </c>
      <c r="M106" s="32">
        <v>1851623</v>
      </c>
    </row>
    <row r="107" spans="1:13">
      <c r="A107" s="34" t="s">
        <v>149</v>
      </c>
      <c r="B107" s="32">
        <v>1973439</v>
      </c>
      <c r="C107" s="32">
        <v>1962365</v>
      </c>
      <c r="D107" s="32">
        <v>1951291</v>
      </c>
      <c r="E107" s="32">
        <v>1940217</v>
      </c>
      <c r="F107" s="32">
        <v>1929142</v>
      </c>
      <c r="G107" s="32">
        <v>1918068</v>
      </c>
      <c r="H107" s="32">
        <v>1906994</v>
      </c>
      <c r="I107" s="32">
        <v>1895920</v>
      </c>
      <c r="J107" s="32">
        <v>1884846</v>
      </c>
      <c r="K107" s="32">
        <v>1873772</v>
      </c>
      <c r="L107" s="32">
        <v>1862697</v>
      </c>
      <c r="M107" s="32">
        <v>1851623</v>
      </c>
    </row>
    <row r="108" spans="1:13">
      <c r="A108" s="33" t="s">
        <v>344</v>
      </c>
      <c r="B108" s="32">
        <v>0</v>
      </c>
      <c r="C108" s="32">
        <v>0</v>
      </c>
      <c r="D108" s="32">
        <v>0</v>
      </c>
      <c r="E108" s="32">
        <v>0</v>
      </c>
      <c r="F108" s="32">
        <v>0</v>
      </c>
      <c r="G108" s="32">
        <v>0</v>
      </c>
      <c r="H108" s="32">
        <v>0</v>
      </c>
      <c r="I108" s="32">
        <v>0</v>
      </c>
      <c r="J108" s="32">
        <v>0</v>
      </c>
      <c r="K108" s="32">
        <v>0</v>
      </c>
      <c r="L108" s="32">
        <v>15231</v>
      </c>
      <c r="M108" s="32">
        <v>20212</v>
      </c>
    </row>
    <row r="109" spans="1:13">
      <c r="A109" s="33" t="s">
        <v>345</v>
      </c>
      <c r="B109" s="32">
        <v>0</v>
      </c>
      <c r="C109" s="32">
        <v>0</v>
      </c>
      <c r="D109" s="32">
        <v>58931</v>
      </c>
      <c r="E109" s="32">
        <v>51911</v>
      </c>
      <c r="F109" s="32">
        <v>52415</v>
      </c>
      <c r="G109" s="32">
        <v>49291</v>
      </c>
      <c r="H109" s="32">
        <v>42146</v>
      </c>
      <c r="I109" s="32">
        <v>34083</v>
      </c>
      <c r="J109" s="32">
        <v>26810</v>
      </c>
      <c r="K109" s="32">
        <v>19862</v>
      </c>
      <c r="L109" s="32">
        <v>13003</v>
      </c>
      <c r="M109" s="32">
        <v>5323</v>
      </c>
    </row>
    <row r="110" spans="1:13">
      <c r="A110" s="33" t="s">
        <v>150</v>
      </c>
      <c r="B110" s="32">
        <v>0</v>
      </c>
      <c r="C110" s="32">
        <v>0</v>
      </c>
      <c r="D110" s="32">
        <v>0</v>
      </c>
      <c r="E110" s="32">
        <v>0</v>
      </c>
      <c r="F110" s="32">
        <v>0</v>
      </c>
      <c r="G110" s="32">
        <v>0</v>
      </c>
      <c r="H110" s="32">
        <v>0</v>
      </c>
      <c r="I110" s="32">
        <v>0</v>
      </c>
      <c r="J110" s="32">
        <v>0</v>
      </c>
      <c r="K110" s="32">
        <v>0</v>
      </c>
      <c r="L110" s="32">
        <v>0</v>
      </c>
      <c r="M110" s="32">
        <v>0</v>
      </c>
    </row>
    <row r="111" spans="1:13">
      <c r="A111" s="33" t="s">
        <v>151</v>
      </c>
      <c r="B111" s="32">
        <v>16740184</v>
      </c>
      <c r="C111" s="32">
        <v>16740184</v>
      </c>
      <c r="D111" s="32">
        <v>16635179</v>
      </c>
      <c r="E111" s="32">
        <v>16600177</v>
      </c>
      <c r="F111" s="32">
        <v>16565175</v>
      </c>
      <c r="G111" s="32">
        <v>16530173</v>
      </c>
      <c r="H111" s="32">
        <v>16495171</v>
      </c>
      <c r="I111" s="32">
        <v>16460169</v>
      </c>
      <c r="J111" s="32">
        <v>16425167</v>
      </c>
      <c r="K111" s="32">
        <v>16390166</v>
      </c>
      <c r="L111" s="32">
        <v>16355164</v>
      </c>
      <c r="M111" s="32">
        <v>17279769</v>
      </c>
    </row>
    <row r="112" spans="1:13">
      <c r="A112" s="33" t="s">
        <v>152</v>
      </c>
      <c r="B112" s="32">
        <v>16852323</v>
      </c>
      <c r="C112" s="32">
        <v>19268218</v>
      </c>
      <c r="D112" s="32">
        <v>17437024</v>
      </c>
      <c r="E112" s="32">
        <v>2721326</v>
      </c>
      <c r="F112" s="32">
        <v>5016881</v>
      </c>
      <c r="G112" s="32">
        <v>486475</v>
      </c>
      <c r="H112" s="32">
        <v>8664588</v>
      </c>
      <c r="I112" s="32">
        <v>11110692</v>
      </c>
      <c r="J112" s="32">
        <v>4402670</v>
      </c>
      <c r="K112" s="32">
        <v>16197281</v>
      </c>
      <c r="L112" s="32">
        <v>18112952</v>
      </c>
      <c r="M112" s="32">
        <v>11536866</v>
      </c>
    </row>
    <row r="113" spans="1:13">
      <c r="A113" s="33" t="s">
        <v>153</v>
      </c>
      <c r="B113" s="32">
        <v>6229219</v>
      </c>
      <c r="C113" s="32">
        <v>4394077</v>
      </c>
      <c r="D113" s="32">
        <v>2440280</v>
      </c>
      <c r="E113" s="32">
        <v>21157295</v>
      </c>
      <c r="F113" s="32">
        <v>19393609</v>
      </c>
      <c r="G113" s="32">
        <v>18589201</v>
      </c>
      <c r="H113" s="32">
        <v>16746418</v>
      </c>
      <c r="I113" s="32">
        <v>14785310</v>
      </c>
      <c r="J113" s="32">
        <v>13042063</v>
      </c>
      <c r="K113" s="32">
        <v>11461406</v>
      </c>
      <c r="L113" s="32">
        <v>9715443</v>
      </c>
      <c r="M113" s="32">
        <v>7796566</v>
      </c>
    </row>
    <row r="114" spans="1:13">
      <c r="A114" s="33" t="s">
        <v>154</v>
      </c>
      <c r="B114" s="32">
        <v>2106450</v>
      </c>
      <c r="C114" s="32">
        <v>1458356</v>
      </c>
      <c r="D114" s="32">
        <v>785953</v>
      </c>
      <c r="E114" s="32">
        <v>7792481</v>
      </c>
      <c r="F114" s="32">
        <v>7188013</v>
      </c>
      <c r="G114" s="32">
        <v>6581189</v>
      </c>
      <c r="H114" s="32">
        <v>5870583</v>
      </c>
      <c r="I114" s="32">
        <v>5170870</v>
      </c>
      <c r="J114" s="32">
        <v>4551490</v>
      </c>
      <c r="K114" s="32">
        <v>3992287</v>
      </c>
      <c r="L114" s="32">
        <v>3388944</v>
      </c>
      <c r="M114" s="32">
        <v>2718348</v>
      </c>
    </row>
    <row r="115" spans="1:13">
      <c r="A115" s="33" t="s">
        <v>155</v>
      </c>
      <c r="B115" s="32">
        <v>6541690</v>
      </c>
      <c r="C115" s="32">
        <v>7028840</v>
      </c>
      <c r="D115" s="32">
        <v>6324326</v>
      </c>
      <c r="E115" s="32">
        <v>716922</v>
      </c>
      <c r="F115" s="32">
        <v>1503722</v>
      </c>
      <c r="G115" s="32">
        <v>240321</v>
      </c>
      <c r="H115" s="32">
        <v>3570257</v>
      </c>
      <c r="I115" s="32">
        <v>3927082</v>
      </c>
      <c r="J115" s="32">
        <v>1655759</v>
      </c>
      <c r="K115" s="32">
        <v>6048102</v>
      </c>
      <c r="L115" s="32">
        <v>6724172</v>
      </c>
      <c r="M115" s="32">
        <v>4069676</v>
      </c>
    </row>
    <row r="116" spans="1:13">
      <c r="A116" s="33" t="s">
        <v>156</v>
      </c>
      <c r="B116" s="32">
        <v>298615</v>
      </c>
      <c r="C116" s="32">
        <v>298615</v>
      </c>
      <c r="D116" s="32">
        <v>298615</v>
      </c>
      <c r="E116" s="32">
        <v>298615</v>
      </c>
      <c r="F116" s="32">
        <v>298615</v>
      </c>
      <c r="G116" s="32">
        <v>298615</v>
      </c>
      <c r="H116" s="32">
        <v>298615</v>
      </c>
      <c r="I116" s="32">
        <v>298615</v>
      </c>
      <c r="J116" s="32">
        <v>298615</v>
      </c>
      <c r="K116" s="32">
        <v>298615</v>
      </c>
      <c r="L116" s="32">
        <v>298615</v>
      </c>
      <c r="M116" s="32">
        <v>298615</v>
      </c>
    </row>
    <row r="117" spans="1:13">
      <c r="A117" s="33" t="s">
        <v>157</v>
      </c>
      <c r="B117" s="32">
        <v>414479</v>
      </c>
      <c r="C117" s="32">
        <v>414479</v>
      </c>
      <c r="D117" s="32">
        <v>412758</v>
      </c>
      <c r="E117" s="32">
        <v>412185</v>
      </c>
      <c r="F117" s="32">
        <v>411611</v>
      </c>
      <c r="G117" s="32">
        <v>411038</v>
      </c>
      <c r="H117" s="32">
        <v>410465</v>
      </c>
      <c r="I117" s="32">
        <v>409891</v>
      </c>
      <c r="J117" s="32">
        <v>409318</v>
      </c>
      <c r="K117" s="32">
        <v>408744</v>
      </c>
      <c r="L117" s="32">
        <v>408171</v>
      </c>
      <c r="M117" s="32">
        <v>522400</v>
      </c>
    </row>
    <row r="118" spans="1:13">
      <c r="A118" s="33" t="s">
        <v>158</v>
      </c>
      <c r="B118" s="32">
        <v>3972367</v>
      </c>
      <c r="C118" s="32">
        <v>3960443</v>
      </c>
      <c r="D118" s="32">
        <v>3898091</v>
      </c>
      <c r="E118" s="32">
        <v>3883160</v>
      </c>
      <c r="F118" s="32">
        <v>3859590</v>
      </c>
      <c r="G118" s="32">
        <v>3828045</v>
      </c>
      <c r="H118" s="32">
        <v>3795349</v>
      </c>
      <c r="I118" s="32">
        <v>3768681</v>
      </c>
      <c r="J118" s="32">
        <v>3876541</v>
      </c>
      <c r="K118" s="32">
        <v>3870805</v>
      </c>
      <c r="L118" s="32">
        <v>3855752</v>
      </c>
      <c r="M118" s="32">
        <v>3812287</v>
      </c>
    </row>
    <row r="119" spans="1:13">
      <c r="A119" s="33" t="s">
        <v>159</v>
      </c>
      <c r="B119" s="32">
        <v>19341285</v>
      </c>
      <c r="C119" s="32">
        <v>19526920</v>
      </c>
      <c r="D119" s="32">
        <v>19653439</v>
      </c>
      <c r="E119" s="32">
        <v>19745504</v>
      </c>
      <c r="F119" s="32">
        <v>19890840</v>
      </c>
      <c r="G119" s="32">
        <v>20454255</v>
      </c>
      <c r="H119" s="32">
        <v>20731325</v>
      </c>
      <c r="I119" s="32">
        <v>20957316</v>
      </c>
      <c r="J119" s="32">
        <v>21852255</v>
      </c>
      <c r="K119" s="32">
        <v>21951750</v>
      </c>
      <c r="L119" s="32">
        <v>22212839</v>
      </c>
      <c r="M119" s="32">
        <v>22598539</v>
      </c>
    </row>
    <row r="120" spans="1:13">
      <c r="A120" s="33" t="s">
        <v>160</v>
      </c>
      <c r="B120" s="32">
        <v>0</v>
      </c>
      <c r="C120" s="32">
        <v>0</v>
      </c>
      <c r="D120" s="32">
        <v>5001010</v>
      </c>
      <c r="E120" s="32">
        <v>0</v>
      </c>
      <c r="F120" s="32">
        <v>0</v>
      </c>
      <c r="G120" s="32">
        <v>8379382</v>
      </c>
      <c r="H120" s="32">
        <v>0</v>
      </c>
      <c r="I120" s="32">
        <v>0</v>
      </c>
      <c r="J120" s="32">
        <v>12600379</v>
      </c>
      <c r="K120" s="32">
        <v>0</v>
      </c>
      <c r="L120" s="32">
        <v>0</v>
      </c>
      <c r="M120" s="32">
        <v>11579947</v>
      </c>
    </row>
    <row r="121" spans="1:13">
      <c r="A121" s="34" t="s">
        <v>161</v>
      </c>
      <c r="B121" s="32">
        <v>72496611</v>
      </c>
      <c r="C121" s="32">
        <v>73090131</v>
      </c>
      <c r="D121" s="32">
        <v>72945606</v>
      </c>
      <c r="E121" s="32">
        <v>73379577</v>
      </c>
      <c r="F121" s="32">
        <v>74180471</v>
      </c>
      <c r="G121" s="32">
        <v>75847986</v>
      </c>
      <c r="H121" s="32">
        <v>76624917</v>
      </c>
      <c r="I121" s="32">
        <v>76922709</v>
      </c>
      <c r="J121" s="32">
        <v>79141067</v>
      </c>
      <c r="K121" s="32">
        <v>80639017</v>
      </c>
      <c r="L121" s="32">
        <v>81100286</v>
      </c>
      <c r="M121" s="32">
        <v>82238548</v>
      </c>
    </row>
    <row r="122" spans="1:13">
      <c r="A122" s="33" t="s">
        <v>162</v>
      </c>
      <c r="B122" s="32">
        <v>1912783</v>
      </c>
      <c r="C122" s="32">
        <v>2107245</v>
      </c>
      <c r="D122" s="32">
        <v>2179415</v>
      </c>
      <c r="E122" s="32">
        <v>2254505</v>
      </c>
      <c r="F122" s="32">
        <v>2287293</v>
      </c>
      <c r="G122" s="32">
        <v>2298741</v>
      </c>
      <c r="H122" s="32">
        <v>2428517</v>
      </c>
      <c r="I122" s="32">
        <v>2559001</v>
      </c>
      <c r="J122" s="32">
        <v>1099252</v>
      </c>
      <c r="K122" s="32">
        <v>618290</v>
      </c>
      <c r="L122" s="32">
        <v>455021</v>
      </c>
      <c r="M122" s="32">
        <v>618641</v>
      </c>
    </row>
    <row r="123" spans="1:13">
      <c r="A123" s="34" t="s">
        <v>163</v>
      </c>
      <c r="B123" s="32">
        <v>1912783</v>
      </c>
      <c r="C123" s="32">
        <v>2107245</v>
      </c>
      <c r="D123" s="32">
        <v>2179415</v>
      </c>
      <c r="E123" s="32">
        <v>2254505</v>
      </c>
      <c r="F123" s="32">
        <v>2287293</v>
      </c>
      <c r="G123" s="32">
        <v>2298741</v>
      </c>
      <c r="H123" s="32">
        <v>2428517</v>
      </c>
      <c r="I123" s="32">
        <v>2559001</v>
      </c>
      <c r="J123" s="32">
        <v>1099252</v>
      </c>
      <c r="K123" s="32">
        <v>618290</v>
      </c>
      <c r="L123" s="32">
        <v>455021</v>
      </c>
      <c r="M123" s="32">
        <v>618641</v>
      </c>
    </row>
    <row r="124" spans="1:13">
      <c r="A124" s="33" t="s">
        <v>164</v>
      </c>
      <c r="B124" s="32">
        <v>91585</v>
      </c>
      <c r="C124" s="32">
        <v>90490</v>
      </c>
      <c r="D124" s="32">
        <v>87245</v>
      </c>
      <c r="E124" s="32">
        <v>93068</v>
      </c>
      <c r="F124" s="32">
        <v>89996</v>
      </c>
      <c r="G124" s="32">
        <v>88589</v>
      </c>
      <c r="H124" s="32">
        <v>82674</v>
      </c>
      <c r="I124" s="32">
        <v>98546</v>
      </c>
      <c r="J124" s="32">
        <v>93532</v>
      </c>
      <c r="K124" s="32">
        <v>89982</v>
      </c>
      <c r="L124" s="32">
        <v>90187</v>
      </c>
      <c r="M124" s="32">
        <v>92696</v>
      </c>
    </row>
    <row r="125" spans="1:13">
      <c r="A125" s="33" t="s">
        <v>165</v>
      </c>
      <c r="B125" s="35">
        <v>-259379</v>
      </c>
      <c r="C125" s="35">
        <v>-98439</v>
      </c>
      <c r="D125" s="35">
        <v>-212919</v>
      </c>
      <c r="E125" s="35">
        <v>-82456</v>
      </c>
      <c r="F125" s="32">
        <v>131459</v>
      </c>
      <c r="G125" s="32">
        <v>275846</v>
      </c>
      <c r="H125" s="32">
        <v>608730</v>
      </c>
      <c r="I125" s="32">
        <v>868849</v>
      </c>
      <c r="J125" s="32">
        <v>1063979</v>
      </c>
      <c r="K125" s="32">
        <v>1161708</v>
      </c>
      <c r="L125" s="32">
        <v>1317890</v>
      </c>
      <c r="M125" s="35">
        <v>-23240</v>
      </c>
    </row>
    <row r="126" spans="1:13">
      <c r="A126" s="33" t="s">
        <v>166</v>
      </c>
      <c r="B126" s="32">
        <v>640878</v>
      </c>
      <c r="C126" s="32">
        <v>779279</v>
      </c>
      <c r="D126" s="32">
        <v>693431</v>
      </c>
      <c r="E126" s="32">
        <v>711210</v>
      </c>
      <c r="F126" s="32">
        <v>779006</v>
      </c>
      <c r="G126" s="32">
        <v>762884</v>
      </c>
      <c r="H126" s="32">
        <v>835790</v>
      </c>
      <c r="I126" s="32">
        <v>951052</v>
      </c>
      <c r="J126" s="32">
        <v>733975</v>
      </c>
      <c r="K126" s="32">
        <v>217187</v>
      </c>
      <c r="L126" s="32">
        <v>900852</v>
      </c>
      <c r="M126" s="32">
        <v>1095514</v>
      </c>
    </row>
    <row r="127" spans="1:13">
      <c r="A127" s="33" t="s">
        <v>167</v>
      </c>
      <c r="B127" s="32">
        <v>162530</v>
      </c>
      <c r="C127" s="32">
        <v>178741</v>
      </c>
      <c r="D127" s="32">
        <v>208575</v>
      </c>
      <c r="E127" s="32">
        <v>252284</v>
      </c>
      <c r="F127" s="32">
        <v>285875</v>
      </c>
      <c r="G127" s="32">
        <v>317533</v>
      </c>
      <c r="H127" s="32">
        <v>341455</v>
      </c>
      <c r="I127" s="32">
        <v>348034</v>
      </c>
      <c r="J127" s="32">
        <v>392763</v>
      </c>
      <c r="K127" s="32">
        <v>354165</v>
      </c>
      <c r="L127" s="32">
        <v>106301</v>
      </c>
      <c r="M127" s="32">
        <v>102051</v>
      </c>
    </row>
    <row r="128" spans="1:13">
      <c r="A128" s="33" t="s">
        <v>168</v>
      </c>
      <c r="B128" s="35">
        <v>-816957</v>
      </c>
      <c r="C128" s="35">
        <v>-771785</v>
      </c>
      <c r="D128" s="32">
        <v>0</v>
      </c>
      <c r="E128" s="35">
        <v>-750471</v>
      </c>
      <c r="F128" s="35">
        <v>-722557</v>
      </c>
      <c r="G128" s="32">
        <v>186639</v>
      </c>
      <c r="H128" s="32">
        <v>217745</v>
      </c>
      <c r="I128" s="32">
        <v>248852</v>
      </c>
      <c r="J128" s="32">
        <v>584870</v>
      </c>
      <c r="K128" s="32">
        <v>649856</v>
      </c>
      <c r="L128" s="32">
        <v>714842</v>
      </c>
      <c r="M128" s="32">
        <v>304100</v>
      </c>
    </row>
    <row r="129" spans="1:13">
      <c r="A129" s="33" t="s">
        <v>169</v>
      </c>
      <c r="B129" s="32">
        <v>0</v>
      </c>
      <c r="C129" s="32">
        <v>0</v>
      </c>
      <c r="D129" s="32">
        <v>0</v>
      </c>
      <c r="E129" s="32">
        <v>0</v>
      </c>
      <c r="F129" s="32">
        <v>0</v>
      </c>
      <c r="G129" s="32">
        <v>0</v>
      </c>
      <c r="H129" s="32">
        <v>6342</v>
      </c>
      <c r="I129" s="32">
        <v>6292</v>
      </c>
      <c r="J129" s="32">
        <v>0</v>
      </c>
      <c r="K129" s="35">
        <v>-4725</v>
      </c>
      <c r="L129" s="35">
        <v>-4725</v>
      </c>
      <c r="M129" s="32">
        <v>0</v>
      </c>
    </row>
    <row r="130" spans="1:13">
      <c r="A130" s="33" t="s">
        <v>170</v>
      </c>
      <c r="B130" s="32">
        <v>0</v>
      </c>
      <c r="C130" s="35">
        <v>-4702</v>
      </c>
      <c r="D130" s="32">
        <v>0</v>
      </c>
      <c r="E130" s="32">
        <v>0</v>
      </c>
      <c r="F130" s="32">
        <v>0</v>
      </c>
      <c r="G130" s="32">
        <v>0</v>
      </c>
      <c r="H130" s="32">
        <v>0</v>
      </c>
      <c r="I130" s="32">
        <v>0</v>
      </c>
      <c r="J130" s="32">
        <v>0</v>
      </c>
      <c r="K130" s="32">
        <v>0</v>
      </c>
      <c r="L130" s="32">
        <v>0</v>
      </c>
      <c r="M130" s="32">
        <v>0</v>
      </c>
    </row>
    <row r="131" spans="1:13">
      <c r="A131" s="34" t="s">
        <v>171</v>
      </c>
      <c r="B131" s="35">
        <v>-181343</v>
      </c>
      <c r="C131" s="32">
        <v>173584</v>
      </c>
      <c r="D131" s="32">
        <v>776332</v>
      </c>
      <c r="E131" s="32">
        <v>223635</v>
      </c>
      <c r="F131" s="32">
        <v>563779</v>
      </c>
      <c r="G131" s="32">
        <v>1631491</v>
      </c>
      <c r="H131" s="32">
        <v>2092736</v>
      </c>
      <c r="I131" s="32">
        <v>2521624</v>
      </c>
      <c r="J131" s="32">
        <v>2869119</v>
      </c>
      <c r="K131" s="32">
        <v>2468172</v>
      </c>
      <c r="L131" s="32">
        <v>3125347</v>
      </c>
      <c r="M131" s="32">
        <v>1571120</v>
      </c>
    </row>
    <row r="132" spans="1:13">
      <c r="A132" s="33" t="s">
        <v>172</v>
      </c>
      <c r="B132" s="32">
        <v>2550</v>
      </c>
      <c r="C132" s="32">
        <v>2273</v>
      </c>
      <c r="D132" s="32">
        <v>2953</v>
      </c>
      <c r="E132" s="32">
        <v>2867</v>
      </c>
      <c r="F132" s="32">
        <v>2780</v>
      </c>
      <c r="G132" s="32">
        <v>2694</v>
      </c>
      <c r="H132" s="32">
        <v>2608</v>
      </c>
      <c r="I132" s="32">
        <v>2521</v>
      </c>
      <c r="J132" s="32">
        <v>2435</v>
      </c>
      <c r="K132" s="32">
        <v>2349</v>
      </c>
      <c r="L132" s="32">
        <v>2263</v>
      </c>
      <c r="M132" s="32">
        <v>1957</v>
      </c>
    </row>
    <row r="133" spans="1:13">
      <c r="A133" s="33" t="s">
        <v>173</v>
      </c>
      <c r="B133" s="32">
        <v>1120548</v>
      </c>
      <c r="C133" s="32">
        <v>1162640</v>
      </c>
      <c r="D133" s="32">
        <v>749783</v>
      </c>
      <c r="E133" s="32">
        <v>749783</v>
      </c>
      <c r="F133" s="32">
        <v>772500</v>
      </c>
      <c r="G133" s="32">
        <v>795970</v>
      </c>
      <c r="H133" s="32">
        <v>862893</v>
      </c>
      <c r="I133" s="32">
        <v>916791</v>
      </c>
      <c r="J133" s="32">
        <v>958963</v>
      </c>
      <c r="K133" s="32">
        <v>974569</v>
      </c>
      <c r="L133" s="32">
        <v>974569</v>
      </c>
      <c r="M133" s="32">
        <v>977416</v>
      </c>
    </row>
    <row r="134" spans="1:13">
      <c r="A134" s="33" t="s">
        <v>174</v>
      </c>
      <c r="B134" s="32">
        <v>4787902</v>
      </c>
      <c r="C134" s="32">
        <v>4803067</v>
      </c>
      <c r="D134" s="32">
        <v>4818233</v>
      </c>
      <c r="E134" s="32">
        <v>4833398</v>
      </c>
      <c r="F134" s="32">
        <v>4848564</v>
      </c>
      <c r="G134" s="32">
        <v>4631447</v>
      </c>
      <c r="H134" s="32">
        <v>4646039</v>
      </c>
      <c r="I134" s="32">
        <v>4660632</v>
      </c>
      <c r="J134" s="32">
        <v>4675225</v>
      </c>
      <c r="K134" s="32">
        <v>4497326</v>
      </c>
      <c r="L134" s="32">
        <v>4516872</v>
      </c>
      <c r="M134" s="32">
        <v>4536418</v>
      </c>
    </row>
    <row r="135" spans="1:13">
      <c r="A135" s="34" t="s">
        <v>175</v>
      </c>
      <c r="B135" s="32">
        <v>5911000</v>
      </c>
      <c r="C135" s="32">
        <v>5967980</v>
      </c>
      <c r="D135" s="32">
        <v>5570969</v>
      </c>
      <c r="E135" s="32">
        <v>5586048</v>
      </c>
      <c r="F135" s="32">
        <v>5623844</v>
      </c>
      <c r="G135" s="32">
        <v>5430110</v>
      </c>
      <c r="H135" s="32">
        <v>5511540</v>
      </c>
      <c r="I135" s="32">
        <v>5579944</v>
      </c>
      <c r="J135" s="32">
        <v>5636623</v>
      </c>
      <c r="K135" s="32">
        <v>5474245</v>
      </c>
      <c r="L135" s="32">
        <v>5493704</v>
      </c>
      <c r="M135" s="32">
        <v>5515792</v>
      </c>
    </row>
    <row r="136" spans="1:13">
      <c r="A136" s="33" t="s">
        <v>176</v>
      </c>
      <c r="B136" s="32">
        <v>113367</v>
      </c>
      <c r="C136" s="32">
        <v>97953</v>
      </c>
      <c r="D136" s="32">
        <v>82540</v>
      </c>
      <c r="E136" s="32">
        <v>67127</v>
      </c>
      <c r="F136" s="32">
        <v>51714</v>
      </c>
      <c r="G136" s="32">
        <v>36301</v>
      </c>
      <c r="H136" s="32">
        <v>21565</v>
      </c>
      <c r="I136" s="32">
        <v>6830</v>
      </c>
      <c r="J136" s="32">
        <v>1894</v>
      </c>
      <c r="K136" s="32">
        <v>0</v>
      </c>
      <c r="L136" s="32">
        <v>0</v>
      </c>
      <c r="M136" s="32">
        <v>0</v>
      </c>
    </row>
    <row r="137" spans="1:13" ht="22.5">
      <c r="A137" s="34" t="s">
        <v>177</v>
      </c>
      <c r="B137" s="32">
        <v>113367</v>
      </c>
      <c r="C137" s="32">
        <v>97953</v>
      </c>
      <c r="D137" s="32">
        <v>82540</v>
      </c>
      <c r="E137" s="32">
        <v>67127</v>
      </c>
      <c r="F137" s="32">
        <v>51714</v>
      </c>
      <c r="G137" s="32">
        <v>36301</v>
      </c>
      <c r="H137" s="32">
        <v>21565</v>
      </c>
      <c r="I137" s="32">
        <v>6830</v>
      </c>
      <c r="J137" s="32">
        <v>1894</v>
      </c>
      <c r="K137" s="32">
        <v>0</v>
      </c>
      <c r="L137" s="32">
        <v>0</v>
      </c>
      <c r="M137" s="32">
        <v>0</v>
      </c>
    </row>
    <row r="138" spans="1:13">
      <c r="A138" s="33" t="s">
        <v>178</v>
      </c>
      <c r="B138" s="32">
        <v>42383045</v>
      </c>
      <c r="C138" s="32">
        <v>42735979</v>
      </c>
      <c r="D138" s="32">
        <v>42914911</v>
      </c>
      <c r="E138" s="32">
        <v>43350488</v>
      </c>
      <c r="F138" s="32">
        <v>43721695</v>
      </c>
      <c r="G138" s="32">
        <v>40524260</v>
      </c>
      <c r="H138" s="32">
        <v>40985620</v>
      </c>
      <c r="I138" s="32">
        <v>41365722</v>
      </c>
      <c r="J138" s="32">
        <v>41882219</v>
      </c>
      <c r="K138" s="32">
        <v>42125771</v>
      </c>
      <c r="L138" s="32">
        <v>42652419</v>
      </c>
      <c r="M138" s="32">
        <v>43088939</v>
      </c>
    </row>
    <row r="139" spans="1:13">
      <c r="A139" s="33" t="s">
        <v>179</v>
      </c>
      <c r="B139" s="32">
        <v>6319823</v>
      </c>
      <c r="C139" s="32">
        <v>6315222</v>
      </c>
      <c r="D139" s="32">
        <v>4735308</v>
      </c>
      <c r="E139" s="32">
        <v>6303474</v>
      </c>
      <c r="F139" s="32">
        <v>6378386</v>
      </c>
      <c r="G139" s="32">
        <v>8100014</v>
      </c>
      <c r="H139" s="32">
        <v>3167683</v>
      </c>
      <c r="I139" s="32">
        <v>3151274</v>
      </c>
      <c r="J139" s="32">
        <v>3181156</v>
      </c>
      <c r="K139" s="32">
        <v>3164719</v>
      </c>
      <c r="L139" s="32">
        <v>2839680</v>
      </c>
      <c r="M139" s="32">
        <v>2823206</v>
      </c>
    </row>
    <row r="140" spans="1:13">
      <c r="A140" s="33" t="s">
        <v>180</v>
      </c>
      <c r="B140" s="32">
        <v>172571</v>
      </c>
      <c r="C140" s="32">
        <v>172571</v>
      </c>
      <c r="D140" s="32">
        <v>164759</v>
      </c>
      <c r="E140" s="32">
        <v>164759</v>
      </c>
      <c r="F140" s="32">
        <v>164759</v>
      </c>
      <c r="G140" s="32">
        <v>156946</v>
      </c>
      <c r="H140" s="32">
        <v>156946</v>
      </c>
      <c r="I140" s="32">
        <v>156946</v>
      </c>
      <c r="J140" s="32">
        <v>149479</v>
      </c>
      <c r="K140" s="32">
        <v>149479</v>
      </c>
      <c r="L140" s="32">
        <v>149479</v>
      </c>
      <c r="M140" s="32">
        <v>143794</v>
      </c>
    </row>
    <row r="141" spans="1:13">
      <c r="A141" s="34" t="s">
        <v>181</v>
      </c>
      <c r="B141" s="32">
        <v>48875438</v>
      </c>
      <c r="C141" s="32">
        <v>49223772</v>
      </c>
      <c r="D141" s="32">
        <v>47814978</v>
      </c>
      <c r="E141" s="32">
        <v>49818720</v>
      </c>
      <c r="F141" s="32">
        <v>50264840</v>
      </c>
      <c r="G141" s="32">
        <v>48781220</v>
      </c>
      <c r="H141" s="32">
        <v>44310250</v>
      </c>
      <c r="I141" s="32">
        <v>44673942</v>
      </c>
      <c r="J141" s="32">
        <v>45212854</v>
      </c>
      <c r="K141" s="32">
        <v>45439969</v>
      </c>
      <c r="L141" s="32">
        <v>45641578</v>
      </c>
      <c r="M141" s="32">
        <v>46055939</v>
      </c>
    </row>
    <row r="142" spans="1:13">
      <c r="A142" s="36" t="s">
        <v>182</v>
      </c>
      <c r="B142" s="37">
        <v>131101295</v>
      </c>
      <c r="C142" s="37">
        <v>132623030</v>
      </c>
      <c r="D142" s="37">
        <v>131321132</v>
      </c>
      <c r="E142" s="37">
        <v>133269828</v>
      </c>
      <c r="F142" s="37">
        <v>134901082</v>
      </c>
      <c r="G142" s="37">
        <v>135943918</v>
      </c>
      <c r="H142" s="37">
        <v>132896520</v>
      </c>
      <c r="I142" s="37">
        <v>134159970</v>
      </c>
      <c r="J142" s="37">
        <v>135845655</v>
      </c>
      <c r="K142" s="37">
        <v>136513464</v>
      </c>
      <c r="L142" s="37">
        <v>137678632</v>
      </c>
      <c r="M142" s="37">
        <v>137851663</v>
      </c>
    </row>
    <row r="143" spans="1:13">
      <c r="A143" s="26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</row>
    <row r="144" spans="1:13" ht="15.75" customHeight="1">
      <c r="A144" s="26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</row>
    <row r="145" spans="1:13">
      <c r="A145" s="38" t="s">
        <v>183</v>
      </c>
      <c r="B145" s="39">
        <v>-54</v>
      </c>
      <c r="C145" s="39">
        <v>-54</v>
      </c>
      <c r="D145" s="40">
        <v>0</v>
      </c>
      <c r="E145" s="40">
        <v>0</v>
      </c>
      <c r="F145" s="40">
        <v>0</v>
      </c>
      <c r="G145" s="40">
        <v>0</v>
      </c>
      <c r="H145" s="40">
        <v>0</v>
      </c>
      <c r="I145" s="40">
        <v>0</v>
      </c>
      <c r="J145" s="40">
        <v>0</v>
      </c>
      <c r="K145" s="40">
        <v>0</v>
      </c>
      <c r="L145" s="40">
        <v>0</v>
      </c>
      <c r="M145" s="40">
        <v>0</v>
      </c>
    </row>
    <row r="146" spans="1:13" ht="22.5">
      <c r="A146" s="36" t="s">
        <v>184</v>
      </c>
      <c r="B146" s="41">
        <v>-54</v>
      </c>
      <c r="C146" s="41">
        <v>-54</v>
      </c>
      <c r="D146" s="37">
        <v>0</v>
      </c>
      <c r="E146" s="37">
        <v>0</v>
      </c>
      <c r="F146" s="37">
        <v>0</v>
      </c>
      <c r="G146" s="37">
        <v>0</v>
      </c>
      <c r="H146" s="37">
        <v>0</v>
      </c>
      <c r="I146" s="37">
        <v>0</v>
      </c>
      <c r="J146" s="37">
        <v>0</v>
      </c>
      <c r="K146" s="37">
        <v>0</v>
      </c>
      <c r="L146" s="37">
        <v>0</v>
      </c>
      <c r="M146" s="37">
        <v>0</v>
      </c>
    </row>
    <row r="147" spans="1:13">
      <c r="A147" s="26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</row>
    <row r="148" spans="1:13">
      <c r="A148" s="36" t="s">
        <v>185</v>
      </c>
      <c r="B148" s="37">
        <v>1515970597</v>
      </c>
      <c r="C148" s="37">
        <v>1512234905</v>
      </c>
      <c r="D148" s="37">
        <v>1493735242</v>
      </c>
      <c r="E148" s="37">
        <v>1495242413</v>
      </c>
      <c r="F148" s="37">
        <v>1499084436</v>
      </c>
      <c r="G148" s="37">
        <v>1501222102</v>
      </c>
      <c r="H148" s="37">
        <v>1517429123</v>
      </c>
      <c r="I148" s="37">
        <v>1519101591</v>
      </c>
      <c r="J148" s="37">
        <v>1517962685</v>
      </c>
      <c r="K148" s="37">
        <v>1525898960</v>
      </c>
      <c r="L148" s="37">
        <v>1526208680</v>
      </c>
      <c r="M148" s="37">
        <v>1545097997</v>
      </c>
    </row>
    <row r="149" spans="1:13">
      <c r="A149" s="26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</row>
    <row r="150" spans="1:13">
      <c r="A150" s="30" t="s">
        <v>186</v>
      </c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</row>
    <row r="151" spans="1:13">
      <c r="A151" s="30" t="s">
        <v>187</v>
      </c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</row>
    <row r="152" spans="1:13">
      <c r="A152" s="33" t="s">
        <v>188</v>
      </c>
      <c r="B152" s="32">
        <v>23416396</v>
      </c>
      <c r="C152" s="32">
        <v>23416396</v>
      </c>
      <c r="D152" s="32">
        <v>23416396</v>
      </c>
      <c r="E152" s="32">
        <v>23416396</v>
      </c>
      <c r="F152" s="32">
        <v>23416396</v>
      </c>
      <c r="G152" s="32">
        <v>23416396</v>
      </c>
      <c r="H152" s="32">
        <v>23416396</v>
      </c>
      <c r="I152" s="32">
        <v>23416396</v>
      </c>
      <c r="J152" s="32">
        <v>23416396</v>
      </c>
      <c r="K152" s="32">
        <v>23416396</v>
      </c>
      <c r="L152" s="32">
        <v>23416396</v>
      </c>
      <c r="M152" s="32">
        <v>23416396</v>
      </c>
    </row>
    <row r="153" spans="1:13">
      <c r="A153" s="34" t="s">
        <v>189</v>
      </c>
      <c r="B153" s="32">
        <v>23416396</v>
      </c>
      <c r="C153" s="32">
        <v>23416396</v>
      </c>
      <c r="D153" s="32">
        <v>23416396</v>
      </c>
      <c r="E153" s="32">
        <v>23416396</v>
      </c>
      <c r="F153" s="32">
        <v>23416396</v>
      </c>
      <c r="G153" s="32">
        <v>23416396</v>
      </c>
      <c r="H153" s="32">
        <v>23416396</v>
      </c>
      <c r="I153" s="32">
        <v>23416396</v>
      </c>
      <c r="J153" s="32">
        <v>23416396</v>
      </c>
      <c r="K153" s="32">
        <v>23416396</v>
      </c>
      <c r="L153" s="32">
        <v>23416396</v>
      </c>
      <c r="M153" s="32">
        <v>23416396</v>
      </c>
    </row>
    <row r="154" spans="1:13">
      <c r="A154" s="33" t="s">
        <v>190</v>
      </c>
      <c r="B154" s="32">
        <v>42076811</v>
      </c>
      <c r="C154" s="32">
        <v>42076811</v>
      </c>
      <c r="D154" s="32">
        <v>42076811</v>
      </c>
      <c r="E154" s="32">
        <v>42076811</v>
      </c>
      <c r="F154" s="32">
        <v>42076811</v>
      </c>
      <c r="G154" s="32">
        <v>42076811</v>
      </c>
      <c r="H154" s="32">
        <v>42076811</v>
      </c>
      <c r="I154" s="32">
        <v>42076811</v>
      </c>
      <c r="J154" s="32">
        <v>42076811</v>
      </c>
      <c r="K154" s="32">
        <v>42076811</v>
      </c>
      <c r="L154" s="32">
        <v>42076811</v>
      </c>
      <c r="M154" s="32">
        <v>42076811</v>
      </c>
    </row>
    <row r="155" spans="1:13">
      <c r="A155" s="34" t="s">
        <v>191</v>
      </c>
      <c r="B155" s="32">
        <v>42076811</v>
      </c>
      <c r="C155" s="32">
        <v>42076811</v>
      </c>
      <c r="D155" s="32">
        <v>42076811</v>
      </c>
      <c r="E155" s="32">
        <v>42076811</v>
      </c>
      <c r="F155" s="32">
        <v>42076811</v>
      </c>
      <c r="G155" s="32">
        <v>42076811</v>
      </c>
      <c r="H155" s="32">
        <v>42076811</v>
      </c>
      <c r="I155" s="32">
        <v>42076811</v>
      </c>
      <c r="J155" s="32">
        <v>42076811</v>
      </c>
      <c r="K155" s="32">
        <v>42076811</v>
      </c>
      <c r="L155" s="32">
        <v>42076811</v>
      </c>
      <c r="M155" s="32">
        <v>42076811</v>
      </c>
    </row>
    <row r="156" spans="1:13">
      <c r="A156" s="33" t="s">
        <v>192</v>
      </c>
      <c r="B156" s="35">
        <v>-2501882</v>
      </c>
      <c r="C156" s="35">
        <v>-2501882</v>
      </c>
      <c r="D156" s="35">
        <v>-2501882</v>
      </c>
      <c r="E156" s="35">
        <v>-2501882</v>
      </c>
      <c r="F156" s="35">
        <v>-2501882</v>
      </c>
      <c r="G156" s="35">
        <v>-2501882</v>
      </c>
      <c r="H156" s="35">
        <v>-2501882</v>
      </c>
      <c r="I156" s="35">
        <v>-2501882</v>
      </c>
      <c r="J156" s="35">
        <v>-2501882</v>
      </c>
      <c r="K156" s="35">
        <v>-2501882</v>
      </c>
      <c r="L156" s="35">
        <v>-2501882</v>
      </c>
      <c r="M156" s="35">
        <v>-2501882</v>
      </c>
    </row>
    <row r="157" spans="1:13">
      <c r="A157" s="34" t="s">
        <v>193</v>
      </c>
      <c r="B157" s="35">
        <v>-2501882</v>
      </c>
      <c r="C157" s="35">
        <v>-2501882</v>
      </c>
      <c r="D157" s="35">
        <v>-2501882</v>
      </c>
      <c r="E157" s="35">
        <v>-2501882</v>
      </c>
      <c r="F157" s="35">
        <v>-2501882</v>
      </c>
      <c r="G157" s="35">
        <v>-2501882</v>
      </c>
      <c r="H157" s="35">
        <v>-2501882</v>
      </c>
      <c r="I157" s="35">
        <v>-2501882</v>
      </c>
      <c r="J157" s="35">
        <v>-2501882</v>
      </c>
      <c r="K157" s="35">
        <v>-2501882</v>
      </c>
      <c r="L157" s="35">
        <v>-2501882</v>
      </c>
      <c r="M157" s="35">
        <v>-2501882</v>
      </c>
    </row>
    <row r="158" spans="1:13">
      <c r="A158" s="33" t="s">
        <v>194</v>
      </c>
      <c r="B158" s="32">
        <v>525949767</v>
      </c>
      <c r="C158" s="32">
        <v>525949767</v>
      </c>
      <c r="D158" s="32">
        <v>502949767</v>
      </c>
      <c r="E158" s="32">
        <v>502949767</v>
      </c>
      <c r="F158" s="32">
        <v>502949767</v>
      </c>
      <c r="G158" s="32">
        <v>502949767</v>
      </c>
      <c r="H158" s="32">
        <v>502949767</v>
      </c>
      <c r="I158" s="32">
        <v>502949767</v>
      </c>
      <c r="J158" s="32">
        <v>492949767</v>
      </c>
      <c r="K158" s="32">
        <v>492949767</v>
      </c>
      <c r="L158" s="32">
        <v>492949767</v>
      </c>
      <c r="M158" s="32">
        <v>483449767</v>
      </c>
    </row>
    <row r="159" spans="1:13">
      <c r="A159" s="33" t="s">
        <v>195</v>
      </c>
      <c r="B159" s="32">
        <v>0</v>
      </c>
      <c r="C159" s="32">
        <v>0</v>
      </c>
      <c r="D159" s="32">
        <v>0</v>
      </c>
      <c r="E159" s="32">
        <v>0</v>
      </c>
      <c r="F159" s="32">
        <v>0</v>
      </c>
      <c r="G159" s="32">
        <v>0</v>
      </c>
      <c r="H159" s="32">
        <v>0</v>
      </c>
      <c r="I159" s="32">
        <v>0</v>
      </c>
      <c r="J159" s="32">
        <v>0</v>
      </c>
      <c r="K159" s="32">
        <v>0</v>
      </c>
      <c r="L159" s="32">
        <v>0</v>
      </c>
      <c r="M159" s="32">
        <v>0</v>
      </c>
    </row>
    <row r="160" spans="1:13">
      <c r="A160" s="33" t="s">
        <v>196</v>
      </c>
      <c r="B160" s="32">
        <v>94044</v>
      </c>
      <c r="C160" s="32">
        <v>94044</v>
      </c>
      <c r="D160" s="32">
        <v>94044</v>
      </c>
      <c r="E160" s="32">
        <v>94044</v>
      </c>
      <c r="F160" s="32">
        <v>94044</v>
      </c>
      <c r="G160" s="32">
        <v>94044</v>
      </c>
      <c r="H160" s="32">
        <v>94044</v>
      </c>
      <c r="I160" s="32">
        <v>94044</v>
      </c>
      <c r="J160" s="32">
        <v>94044</v>
      </c>
      <c r="K160" s="32">
        <v>94044</v>
      </c>
      <c r="L160" s="32">
        <v>94044</v>
      </c>
      <c r="M160" s="32">
        <v>94044</v>
      </c>
    </row>
    <row r="161" spans="1:13">
      <c r="A161" s="33" t="s">
        <v>197</v>
      </c>
      <c r="B161" s="35">
        <v>-1</v>
      </c>
      <c r="C161" s="35">
        <v>-1</v>
      </c>
      <c r="D161" s="35">
        <v>-1</v>
      </c>
      <c r="E161" s="35">
        <v>-1</v>
      </c>
      <c r="F161" s="35">
        <v>-1</v>
      </c>
      <c r="G161" s="35">
        <v>-1</v>
      </c>
      <c r="H161" s="35">
        <v>-1</v>
      </c>
      <c r="I161" s="35">
        <v>-1</v>
      </c>
      <c r="J161" s="35">
        <v>-1</v>
      </c>
      <c r="K161" s="35">
        <v>-1</v>
      </c>
      <c r="L161" s="35">
        <v>-1</v>
      </c>
      <c r="M161" s="35">
        <v>-1</v>
      </c>
    </row>
    <row r="162" spans="1:13">
      <c r="A162" s="34" t="s">
        <v>198</v>
      </c>
      <c r="B162" s="32">
        <v>526043811</v>
      </c>
      <c r="C162" s="32">
        <v>526043811</v>
      </c>
      <c r="D162" s="32">
        <v>503043811</v>
      </c>
      <c r="E162" s="32">
        <v>503043811</v>
      </c>
      <c r="F162" s="32">
        <v>503043811</v>
      </c>
      <c r="G162" s="32">
        <v>503043811</v>
      </c>
      <c r="H162" s="32">
        <v>503043811</v>
      </c>
      <c r="I162" s="32">
        <v>503043811</v>
      </c>
      <c r="J162" s="32">
        <v>493043811</v>
      </c>
      <c r="K162" s="32">
        <v>493043811</v>
      </c>
      <c r="L162" s="32">
        <v>493043811</v>
      </c>
      <c r="M162" s="32">
        <v>483543811</v>
      </c>
    </row>
    <row r="163" spans="1:13">
      <c r="A163" s="33" t="s">
        <v>199</v>
      </c>
      <c r="B163" s="35">
        <v>-316828</v>
      </c>
      <c r="C163" s="35">
        <v>-316828</v>
      </c>
      <c r="D163" s="35">
        <v>-316828</v>
      </c>
      <c r="E163" s="35">
        <v>-316828</v>
      </c>
      <c r="F163" s="35">
        <v>-316828</v>
      </c>
      <c r="G163" s="35">
        <v>-316828</v>
      </c>
      <c r="H163" s="35">
        <v>-316828</v>
      </c>
      <c r="I163" s="35">
        <v>-316828</v>
      </c>
      <c r="J163" s="35">
        <v>-316828</v>
      </c>
      <c r="K163" s="35">
        <v>-316828</v>
      </c>
      <c r="L163" s="35">
        <v>-316828</v>
      </c>
      <c r="M163" s="35">
        <v>-261732</v>
      </c>
    </row>
    <row r="164" spans="1:13">
      <c r="A164" s="33" t="s">
        <v>200</v>
      </c>
      <c r="B164" s="35">
        <v>-64332</v>
      </c>
      <c r="C164" s="35">
        <v>-64332</v>
      </c>
      <c r="D164" s="35">
        <v>-64332</v>
      </c>
      <c r="E164" s="35">
        <v>-64332</v>
      </c>
      <c r="F164" s="35">
        <v>-64332</v>
      </c>
      <c r="G164" s="35">
        <v>-64332</v>
      </c>
      <c r="H164" s="35">
        <v>-64332</v>
      </c>
      <c r="I164" s="35">
        <v>-64332</v>
      </c>
      <c r="J164" s="35">
        <v>-64332</v>
      </c>
      <c r="K164" s="35">
        <v>-64332</v>
      </c>
      <c r="L164" s="35">
        <v>-64332</v>
      </c>
      <c r="M164" s="35">
        <v>-64332</v>
      </c>
    </row>
    <row r="165" spans="1:13">
      <c r="A165" s="33" t="s">
        <v>201</v>
      </c>
      <c r="B165" s="35">
        <v>-184384</v>
      </c>
      <c r="C165" s="35">
        <v>-182750</v>
      </c>
      <c r="D165" s="35">
        <v>-181115</v>
      </c>
      <c r="E165" s="35">
        <v>-179480</v>
      </c>
      <c r="F165" s="35">
        <v>-177846</v>
      </c>
      <c r="G165" s="35">
        <v>-176211</v>
      </c>
      <c r="H165" s="35">
        <v>-174576</v>
      </c>
      <c r="I165" s="35">
        <v>-172942</v>
      </c>
      <c r="J165" s="35">
        <v>-171307</v>
      </c>
      <c r="K165" s="35">
        <v>-169672</v>
      </c>
      <c r="L165" s="35">
        <v>-168038</v>
      </c>
      <c r="M165" s="35">
        <v>-167626</v>
      </c>
    </row>
    <row r="166" spans="1:13">
      <c r="A166" s="33" t="s">
        <v>202</v>
      </c>
      <c r="B166" s="32">
        <v>38722</v>
      </c>
      <c r="C166" s="32">
        <v>38379</v>
      </c>
      <c r="D166" s="32">
        <v>38036</v>
      </c>
      <c r="E166" s="32">
        <v>37693</v>
      </c>
      <c r="F166" s="32">
        <v>37349</v>
      </c>
      <c r="G166" s="32">
        <v>37006</v>
      </c>
      <c r="H166" s="32">
        <v>36663</v>
      </c>
      <c r="I166" s="32">
        <v>36319</v>
      </c>
      <c r="J166" s="32">
        <v>35976</v>
      </c>
      <c r="K166" s="32">
        <v>35633</v>
      </c>
      <c r="L166" s="32">
        <v>35290</v>
      </c>
      <c r="M166" s="32">
        <v>35203</v>
      </c>
    </row>
    <row r="167" spans="1:13">
      <c r="A167" s="33" t="s">
        <v>203</v>
      </c>
      <c r="B167" s="32">
        <v>95693</v>
      </c>
      <c r="C167" s="32">
        <v>94567</v>
      </c>
      <c r="D167" s="32">
        <v>93441</v>
      </c>
      <c r="E167" s="32">
        <v>92315</v>
      </c>
      <c r="F167" s="32">
        <v>91190</v>
      </c>
      <c r="G167" s="32">
        <v>90064</v>
      </c>
      <c r="H167" s="32">
        <v>88938</v>
      </c>
      <c r="I167" s="32">
        <v>87812</v>
      </c>
      <c r="J167" s="32">
        <v>86686</v>
      </c>
      <c r="K167" s="32">
        <v>85561</v>
      </c>
      <c r="L167" s="32">
        <v>84435</v>
      </c>
      <c r="M167" s="32">
        <v>83309</v>
      </c>
    </row>
    <row r="168" spans="1:13">
      <c r="A168" s="33" t="s">
        <v>204</v>
      </c>
      <c r="B168" s="35">
        <v>-391353</v>
      </c>
      <c r="C168" s="35">
        <v>-385992</v>
      </c>
      <c r="D168" s="35">
        <v>-380631</v>
      </c>
      <c r="E168" s="35">
        <v>-375270</v>
      </c>
      <c r="F168" s="35">
        <v>-369909</v>
      </c>
      <c r="G168" s="35">
        <v>-364548</v>
      </c>
      <c r="H168" s="35">
        <v>-359187</v>
      </c>
      <c r="I168" s="35">
        <v>-353826</v>
      </c>
      <c r="J168" s="35">
        <v>-348465</v>
      </c>
      <c r="K168" s="35">
        <v>-343104</v>
      </c>
      <c r="L168" s="35">
        <v>-337743</v>
      </c>
      <c r="M168" s="35">
        <v>-332382</v>
      </c>
    </row>
    <row r="169" spans="1:13">
      <c r="A169" s="33" t="s">
        <v>205</v>
      </c>
      <c r="B169" s="32">
        <v>66534</v>
      </c>
      <c r="C169" s="32">
        <v>66534</v>
      </c>
      <c r="D169" s="32">
        <v>66534</v>
      </c>
      <c r="E169" s="32">
        <v>66534</v>
      </c>
      <c r="F169" s="32">
        <v>66534</v>
      </c>
      <c r="G169" s="32">
        <v>66534</v>
      </c>
      <c r="H169" s="32">
        <v>66534</v>
      </c>
      <c r="I169" s="32">
        <v>66534</v>
      </c>
      <c r="J169" s="32">
        <v>66534</v>
      </c>
      <c r="K169" s="32">
        <v>66534</v>
      </c>
      <c r="L169" s="32">
        <v>66534</v>
      </c>
      <c r="M169" s="32">
        <v>54964</v>
      </c>
    </row>
    <row r="170" spans="1:13" ht="19.350000000000001" customHeight="1">
      <c r="A170" s="34" t="s">
        <v>206</v>
      </c>
      <c r="B170" s="35">
        <v>-755948</v>
      </c>
      <c r="C170" s="35">
        <v>-750422</v>
      </c>
      <c r="D170" s="35">
        <v>-744895</v>
      </c>
      <c r="E170" s="35">
        <v>-739368</v>
      </c>
      <c r="F170" s="35">
        <v>-733842</v>
      </c>
      <c r="G170" s="35">
        <v>-728315</v>
      </c>
      <c r="H170" s="35">
        <v>-722789</v>
      </c>
      <c r="I170" s="35">
        <v>-717262</v>
      </c>
      <c r="J170" s="35">
        <v>-711736</v>
      </c>
      <c r="K170" s="35">
        <v>-706209</v>
      </c>
      <c r="L170" s="35">
        <v>-700682</v>
      </c>
      <c r="M170" s="35">
        <v>-652596</v>
      </c>
    </row>
    <row r="171" spans="1:13">
      <c r="A171" s="36" t="s">
        <v>207</v>
      </c>
      <c r="B171" s="37">
        <v>588279188</v>
      </c>
      <c r="C171" s="37">
        <v>588284714</v>
      </c>
      <c r="D171" s="37">
        <v>565290241</v>
      </c>
      <c r="E171" s="37">
        <v>565295768</v>
      </c>
      <c r="F171" s="37">
        <v>565301294</v>
      </c>
      <c r="G171" s="37">
        <v>565306821</v>
      </c>
      <c r="H171" s="37">
        <v>565312347</v>
      </c>
      <c r="I171" s="37">
        <v>565317874</v>
      </c>
      <c r="J171" s="37">
        <v>555323400</v>
      </c>
      <c r="K171" s="37">
        <v>555328927</v>
      </c>
      <c r="L171" s="37">
        <v>555334453</v>
      </c>
      <c r="M171" s="37">
        <v>545882540</v>
      </c>
    </row>
    <row r="172" spans="1:13">
      <c r="A172" s="26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</row>
    <row r="173" spans="1:13">
      <c r="A173" s="30" t="s">
        <v>208</v>
      </c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</row>
    <row r="174" spans="1:13">
      <c r="A174" s="33" t="s">
        <v>209</v>
      </c>
      <c r="B174" s="32">
        <v>340000000</v>
      </c>
      <c r="C174" s="32">
        <v>340000000</v>
      </c>
      <c r="D174" s="32">
        <v>340000000</v>
      </c>
      <c r="E174" s="32">
        <v>340000000</v>
      </c>
      <c r="F174" s="32">
        <v>340000000</v>
      </c>
      <c r="G174" s="32">
        <v>340000000</v>
      </c>
      <c r="H174" s="32">
        <v>340000000</v>
      </c>
      <c r="I174" s="32">
        <v>340000000</v>
      </c>
      <c r="J174" s="32">
        <v>340000000</v>
      </c>
      <c r="K174" s="32">
        <v>340000000</v>
      </c>
      <c r="L174" s="32">
        <v>340000000</v>
      </c>
      <c r="M174" s="32">
        <v>340000000</v>
      </c>
    </row>
    <row r="175" spans="1:13">
      <c r="A175" s="34" t="s">
        <v>210</v>
      </c>
      <c r="B175" s="32">
        <v>340000000</v>
      </c>
      <c r="C175" s="32">
        <v>340000000</v>
      </c>
      <c r="D175" s="32">
        <v>340000000</v>
      </c>
      <c r="E175" s="32">
        <v>340000000</v>
      </c>
      <c r="F175" s="32">
        <v>340000000</v>
      </c>
      <c r="G175" s="32">
        <v>340000000</v>
      </c>
      <c r="H175" s="32">
        <v>340000000</v>
      </c>
      <c r="I175" s="32">
        <v>340000000</v>
      </c>
      <c r="J175" s="32">
        <v>340000000</v>
      </c>
      <c r="K175" s="32">
        <v>340000000</v>
      </c>
      <c r="L175" s="32">
        <v>340000000</v>
      </c>
      <c r="M175" s="32">
        <v>340000000</v>
      </c>
    </row>
    <row r="176" spans="1:13">
      <c r="A176" s="33" t="s">
        <v>346</v>
      </c>
      <c r="B176" s="32">
        <v>0</v>
      </c>
      <c r="C176" s="32">
        <v>0</v>
      </c>
      <c r="D176" s="32">
        <v>0</v>
      </c>
      <c r="E176" s="32">
        <v>0</v>
      </c>
      <c r="F176" s="32">
        <v>0</v>
      </c>
      <c r="G176" s="32">
        <v>0</v>
      </c>
      <c r="H176" s="32">
        <v>0</v>
      </c>
      <c r="I176" s="32">
        <v>0</v>
      </c>
      <c r="J176" s="32">
        <v>0</v>
      </c>
      <c r="K176" s="32">
        <v>0</v>
      </c>
      <c r="L176" s="32">
        <v>0</v>
      </c>
      <c r="M176" s="32">
        <v>196450000</v>
      </c>
    </row>
    <row r="177" spans="1:13" ht="22.5">
      <c r="A177" s="34" t="s">
        <v>347</v>
      </c>
      <c r="B177" s="32">
        <v>0</v>
      </c>
      <c r="C177" s="32">
        <v>0</v>
      </c>
      <c r="D177" s="32">
        <v>0</v>
      </c>
      <c r="E177" s="32">
        <v>0</v>
      </c>
      <c r="F177" s="32">
        <v>0</v>
      </c>
      <c r="G177" s="32">
        <v>0</v>
      </c>
      <c r="H177" s="32">
        <v>0</v>
      </c>
      <c r="I177" s="32">
        <v>0</v>
      </c>
      <c r="J177" s="32">
        <v>0</v>
      </c>
      <c r="K177" s="32">
        <v>0</v>
      </c>
      <c r="L177" s="32">
        <v>0</v>
      </c>
      <c r="M177" s="32">
        <v>196450000</v>
      </c>
    </row>
    <row r="178" spans="1:13">
      <c r="A178" s="33" t="s">
        <v>211</v>
      </c>
      <c r="B178" s="35">
        <v>-124200</v>
      </c>
      <c r="C178" s="35">
        <v>-124200</v>
      </c>
      <c r="D178" s="35">
        <v>-124200</v>
      </c>
      <c r="E178" s="35">
        <v>-124200</v>
      </c>
      <c r="F178" s="35">
        <v>-124200</v>
      </c>
      <c r="G178" s="35">
        <v>-124200</v>
      </c>
      <c r="H178" s="35">
        <v>-124200</v>
      </c>
      <c r="I178" s="35">
        <v>-124200</v>
      </c>
      <c r="J178" s="35">
        <v>-124200</v>
      </c>
      <c r="K178" s="35">
        <v>-124200</v>
      </c>
      <c r="L178" s="35">
        <v>-124200</v>
      </c>
      <c r="M178" s="35">
        <v>-124200</v>
      </c>
    </row>
    <row r="179" spans="1:13">
      <c r="A179" s="33" t="s">
        <v>212</v>
      </c>
      <c r="B179" s="32">
        <v>58995</v>
      </c>
      <c r="C179" s="32">
        <v>59340</v>
      </c>
      <c r="D179" s="32">
        <v>59685</v>
      </c>
      <c r="E179" s="32">
        <v>60030</v>
      </c>
      <c r="F179" s="32">
        <v>60375</v>
      </c>
      <c r="G179" s="32">
        <v>60720</v>
      </c>
      <c r="H179" s="32">
        <v>61065</v>
      </c>
      <c r="I179" s="32">
        <v>61410</v>
      </c>
      <c r="J179" s="32">
        <v>61755</v>
      </c>
      <c r="K179" s="32">
        <v>62100</v>
      </c>
      <c r="L179" s="32">
        <v>62445</v>
      </c>
      <c r="M179" s="32">
        <v>62790</v>
      </c>
    </row>
    <row r="180" spans="1:13">
      <c r="A180" s="34" t="s">
        <v>213</v>
      </c>
      <c r="B180" s="35">
        <v>-65205</v>
      </c>
      <c r="C180" s="35">
        <v>-64860</v>
      </c>
      <c r="D180" s="35">
        <v>-64515</v>
      </c>
      <c r="E180" s="35">
        <v>-64170</v>
      </c>
      <c r="F180" s="35">
        <v>-63825</v>
      </c>
      <c r="G180" s="35">
        <v>-63480</v>
      </c>
      <c r="H180" s="35">
        <v>-63135</v>
      </c>
      <c r="I180" s="35">
        <v>-62790</v>
      </c>
      <c r="J180" s="35">
        <v>-62445</v>
      </c>
      <c r="K180" s="35">
        <v>-62100</v>
      </c>
      <c r="L180" s="35">
        <v>-61755</v>
      </c>
      <c r="M180" s="35">
        <v>-61410</v>
      </c>
    </row>
    <row r="181" spans="1:13">
      <c r="A181" s="36" t="s">
        <v>214</v>
      </c>
      <c r="B181" s="37">
        <v>339934795</v>
      </c>
      <c r="C181" s="37">
        <v>339935140</v>
      </c>
      <c r="D181" s="37">
        <v>339935485</v>
      </c>
      <c r="E181" s="37">
        <v>339935830</v>
      </c>
      <c r="F181" s="37">
        <v>339936175</v>
      </c>
      <c r="G181" s="37">
        <v>339936520</v>
      </c>
      <c r="H181" s="37">
        <v>339936865</v>
      </c>
      <c r="I181" s="37">
        <v>339937210</v>
      </c>
      <c r="J181" s="37">
        <v>339937555</v>
      </c>
      <c r="K181" s="37">
        <v>339937900</v>
      </c>
      <c r="L181" s="37">
        <v>339938245</v>
      </c>
      <c r="M181" s="37">
        <v>536388590</v>
      </c>
    </row>
    <row r="182" spans="1:13">
      <c r="A182" s="26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</row>
    <row r="183" spans="1:13">
      <c r="A183" s="30" t="s">
        <v>215</v>
      </c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</row>
    <row r="184" spans="1:13">
      <c r="A184" s="33" t="s">
        <v>216</v>
      </c>
      <c r="B184" s="32">
        <v>13138306</v>
      </c>
      <c r="C184" s="32">
        <v>13111626</v>
      </c>
      <c r="D184" s="32">
        <v>12747664</v>
      </c>
      <c r="E184" s="32">
        <v>13057831</v>
      </c>
      <c r="F184" s="32">
        <v>13015585</v>
      </c>
      <c r="G184" s="32">
        <v>12844109</v>
      </c>
      <c r="H184" s="32">
        <v>13147557</v>
      </c>
      <c r="I184" s="32">
        <v>13120926</v>
      </c>
      <c r="J184" s="32">
        <v>12958130</v>
      </c>
      <c r="K184" s="32">
        <v>13266275</v>
      </c>
      <c r="L184" s="32">
        <v>13239367</v>
      </c>
      <c r="M184" s="32">
        <v>12854745</v>
      </c>
    </row>
    <row r="185" spans="1:13" ht="22.5">
      <c r="A185" s="34" t="s">
        <v>217</v>
      </c>
      <c r="B185" s="32">
        <v>13138306</v>
      </c>
      <c r="C185" s="32">
        <v>13111626</v>
      </c>
      <c r="D185" s="32">
        <v>12747664</v>
      </c>
      <c r="E185" s="32">
        <v>13057831</v>
      </c>
      <c r="F185" s="32">
        <v>13015585</v>
      </c>
      <c r="G185" s="32">
        <v>12844109</v>
      </c>
      <c r="H185" s="32">
        <v>13147557</v>
      </c>
      <c r="I185" s="32">
        <v>13120926</v>
      </c>
      <c r="J185" s="32">
        <v>12958130</v>
      </c>
      <c r="K185" s="32">
        <v>13266275</v>
      </c>
      <c r="L185" s="32">
        <v>13239367</v>
      </c>
      <c r="M185" s="32">
        <v>12854745</v>
      </c>
    </row>
    <row r="186" spans="1:13">
      <c r="A186" s="33" t="s">
        <v>218</v>
      </c>
      <c r="B186" s="32">
        <v>118580</v>
      </c>
      <c r="C186" s="32">
        <v>119712</v>
      </c>
      <c r="D186" s="32">
        <v>126368</v>
      </c>
      <c r="E186" s="32">
        <v>132708</v>
      </c>
      <c r="F186" s="32">
        <v>123046</v>
      </c>
      <c r="G186" s="32">
        <v>162078</v>
      </c>
      <c r="H186" s="32">
        <v>165793</v>
      </c>
      <c r="I186" s="32">
        <v>164748</v>
      </c>
      <c r="J186" s="32">
        <v>166109</v>
      </c>
      <c r="K186" s="32">
        <v>169996</v>
      </c>
      <c r="L186" s="32">
        <v>82880</v>
      </c>
      <c r="M186" s="32">
        <v>82880</v>
      </c>
    </row>
    <row r="187" spans="1:13">
      <c r="A187" s="33" t="s">
        <v>348</v>
      </c>
      <c r="B187" s="32">
        <v>0</v>
      </c>
      <c r="C187" s="32">
        <v>0</v>
      </c>
      <c r="D187" s="32">
        <v>0</v>
      </c>
      <c r="E187" s="32">
        <v>1100000</v>
      </c>
      <c r="F187" s="32">
        <v>1100000</v>
      </c>
      <c r="G187" s="32">
        <v>1100000</v>
      </c>
      <c r="H187" s="32">
        <v>1100000</v>
      </c>
      <c r="I187" s="32">
        <v>1100000</v>
      </c>
      <c r="J187" s="32">
        <v>1100000</v>
      </c>
      <c r="K187" s="32">
        <v>1100000</v>
      </c>
      <c r="L187" s="32">
        <v>1750000</v>
      </c>
      <c r="M187" s="32">
        <v>1750000</v>
      </c>
    </row>
    <row r="188" spans="1:13">
      <c r="A188" s="33" t="s">
        <v>219</v>
      </c>
      <c r="B188" s="32">
        <v>217822</v>
      </c>
      <c r="C188" s="32">
        <v>217822</v>
      </c>
      <c r="D188" s="32">
        <v>217822</v>
      </c>
      <c r="E188" s="32">
        <v>217822</v>
      </c>
      <c r="F188" s="32">
        <v>217822</v>
      </c>
      <c r="G188" s="32">
        <v>217822</v>
      </c>
      <c r="H188" s="32">
        <v>217822</v>
      </c>
      <c r="I188" s="32">
        <v>217822</v>
      </c>
      <c r="J188" s="32">
        <v>217822</v>
      </c>
      <c r="K188" s="32">
        <v>217822</v>
      </c>
      <c r="L188" s="32">
        <v>271096</v>
      </c>
      <c r="M188" s="32">
        <v>271096</v>
      </c>
    </row>
    <row r="189" spans="1:13" ht="22.5">
      <c r="A189" s="34" t="s">
        <v>220</v>
      </c>
      <c r="B189" s="32">
        <v>336403</v>
      </c>
      <c r="C189" s="32">
        <v>337534</v>
      </c>
      <c r="D189" s="32">
        <v>344190</v>
      </c>
      <c r="E189" s="32">
        <v>1450531</v>
      </c>
      <c r="F189" s="32">
        <v>1440868</v>
      </c>
      <c r="G189" s="32">
        <v>1479900</v>
      </c>
      <c r="H189" s="32">
        <v>1483615</v>
      </c>
      <c r="I189" s="32">
        <v>1482570</v>
      </c>
      <c r="J189" s="32">
        <v>1483931</v>
      </c>
      <c r="K189" s="32">
        <v>1487819</v>
      </c>
      <c r="L189" s="32">
        <v>2103976</v>
      </c>
      <c r="M189" s="32">
        <v>2103976</v>
      </c>
    </row>
    <row r="190" spans="1:13">
      <c r="A190" s="33" t="s">
        <v>221</v>
      </c>
      <c r="B190" s="32">
        <v>2798862</v>
      </c>
      <c r="C190" s="32">
        <v>2803499</v>
      </c>
      <c r="D190" s="32">
        <v>2818604</v>
      </c>
      <c r="E190" s="32">
        <v>2827955</v>
      </c>
      <c r="F190" s="32">
        <v>2832735</v>
      </c>
      <c r="G190" s="32">
        <v>2836928</v>
      </c>
      <c r="H190" s="32">
        <v>2842010</v>
      </c>
      <c r="I190" s="32">
        <v>2832359</v>
      </c>
      <c r="J190" s="32">
        <v>2838428</v>
      </c>
      <c r="K190" s="32">
        <v>2822305</v>
      </c>
      <c r="L190" s="32">
        <v>2790041</v>
      </c>
      <c r="M190" s="32">
        <v>2393306</v>
      </c>
    </row>
    <row r="191" spans="1:13">
      <c r="A191" s="33" t="s">
        <v>222</v>
      </c>
      <c r="B191" s="32">
        <v>4760693</v>
      </c>
      <c r="C191" s="32">
        <v>4788350</v>
      </c>
      <c r="D191" s="32">
        <v>4711002</v>
      </c>
      <c r="E191" s="32">
        <v>4703657</v>
      </c>
      <c r="F191" s="32">
        <v>4696312</v>
      </c>
      <c r="G191" s="32">
        <v>4383967</v>
      </c>
      <c r="H191" s="32">
        <v>4376623</v>
      </c>
      <c r="I191" s="32">
        <v>4369278</v>
      </c>
      <c r="J191" s="32">
        <v>4361933</v>
      </c>
      <c r="K191" s="32">
        <v>4354588</v>
      </c>
      <c r="L191" s="32">
        <v>4347244</v>
      </c>
      <c r="M191" s="32">
        <v>5299506</v>
      </c>
    </row>
    <row r="192" spans="1:13">
      <c r="A192" s="33" t="s">
        <v>223</v>
      </c>
      <c r="B192" s="32">
        <v>1305384</v>
      </c>
      <c r="C192" s="32">
        <v>1291459</v>
      </c>
      <c r="D192" s="32">
        <v>1277533</v>
      </c>
      <c r="E192" s="32">
        <v>1263608</v>
      </c>
      <c r="F192" s="32">
        <v>1249683</v>
      </c>
      <c r="G192" s="32">
        <v>1235757</v>
      </c>
      <c r="H192" s="32">
        <v>1221832</v>
      </c>
      <c r="I192" s="32">
        <v>1207907</v>
      </c>
      <c r="J192" s="32">
        <v>1193981</v>
      </c>
      <c r="K192" s="32">
        <v>1180056</v>
      </c>
      <c r="L192" s="32">
        <v>1166130</v>
      </c>
      <c r="M192" s="32">
        <v>1122109</v>
      </c>
    </row>
    <row r="193" spans="1:13">
      <c r="A193" s="33" t="s">
        <v>224</v>
      </c>
      <c r="B193" s="32">
        <v>429396</v>
      </c>
      <c r="C193" s="32">
        <v>424286</v>
      </c>
      <c r="D193" s="32">
        <v>419176</v>
      </c>
      <c r="E193" s="32">
        <v>414471</v>
      </c>
      <c r="F193" s="32">
        <v>409765</v>
      </c>
      <c r="G193" s="32">
        <v>405060</v>
      </c>
      <c r="H193" s="32">
        <v>400355</v>
      </c>
      <c r="I193" s="32">
        <v>395650</v>
      </c>
      <c r="J193" s="32">
        <v>390944</v>
      </c>
      <c r="K193" s="32">
        <v>386239</v>
      </c>
      <c r="L193" s="32">
        <v>381534</v>
      </c>
      <c r="M193" s="32">
        <v>383051</v>
      </c>
    </row>
    <row r="194" spans="1:13">
      <c r="A194" s="33" t="s">
        <v>225</v>
      </c>
      <c r="B194" s="32">
        <v>908</v>
      </c>
      <c r="C194" s="32">
        <v>1454</v>
      </c>
      <c r="D194" s="32">
        <v>28762</v>
      </c>
      <c r="E194" s="32">
        <v>29077</v>
      </c>
      <c r="F194" s="32">
        <v>31391</v>
      </c>
      <c r="G194" s="32">
        <v>33121</v>
      </c>
      <c r="H194" s="32">
        <v>36084</v>
      </c>
      <c r="I194" s="32">
        <v>37883</v>
      </c>
      <c r="J194" s="32">
        <v>40003</v>
      </c>
      <c r="K194" s="32">
        <v>41058</v>
      </c>
      <c r="L194" s="32">
        <v>43775</v>
      </c>
      <c r="M194" s="32">
        <v>44351</v>
      </c>
    </row>
    <row r="195" spans="1:13" ht="22.5">
      <c r="A195" s="34" t="s">
        <v>226</v>
      </c>
      <c r="B195" s="32">
        <v>9295243</v>
      </c>
      <c r="C195" s="32">
        <v>9309048</v>
      </c>
      <c r="D195" s="32">
        <v>9255076</v>
      </c>
      <c r="E195" s="32">
        <v>9238767</v>
      </c>
      <c r="F195" s="32">
        <v>9219887</v>
      </c>
      <c r="G195" s="32">
        <v>8894834</v>
      </c>
      <c r="H195" s="32">
        <v>8876903</v>
      </c>
      <c r="I195" s="32">
        <v>8843076</v>
      </c>
      <c r="J195" s="32">
        <v>8825289</v>
      </c>
      <c r="K195" s="32">
        <v>8784246</v>
      </c>
      <c r="L195" s="32">
        <v>8728724</v>
      </c>
      <c r="M195" s="32">
        <v>9242323</v>
      </c>
    </row>
    <row r="196" spans="1:13">
      <c r="A196" s="33" t="s">
        <v>227</v>
      </c>
      <c r="B196" s="32">
        <v>834957</v>
      </c>
      <c r="C196" s="32">
        <v>837091</v>
      </c>
      <c r="D196" s="32">
        <v>839231</v>
      </c>
      <c r="E196" s="32">
        <v>841376</v>
      </c>
      <c r="F196" s="32">
        <v>843527</v>
      </c>
      <c r="G196" s="32">
        <v>845683</v>
      </c>
      <c r="H196" s="32">
        <v>847845</v>
      </c>
      <c r="I196" s="32">
        <v>850012</v>
      </c>
      <c r="J196" s="32">
        <v>852185</v>
      </c>
      <c r="K196" s="32">
        <v>854364</v>
      </c>
      <c r="L196" s="32">
        <v>856548</v>
      </c>
      <c r="M196" s="32">
        <v>858737</v>
      </c>
    </row>
    <row r="197" spans="1:13">
      <c r="A197" s="34" t="s">
        <v>228</v>
      </c>
      <c r="B197" s="32">
        <v>834957</v>
      </c>
      <c r="C197" s="32">
        <v>837091</v>
      </c>
      <c r="D197" s="32">
        <v>839231</v>
      </c>
      <c r="E197" s="32">
        <v>841376</v>
      </c>
      <c r="F197" s="32">
        <v>843527</v>
      </c>
      <c r="G197" s="32">
        <v>845683</v>
      </c>
      <c r="H197" s="32">
        <v>847845</v>
      </c>
      <c r="I197" s="32">
        <v>850012</v>
      </c>
      <c r="J197" s="32">
        <v>852185</v>
      </c>
      <c r="K197" s="32">
        <v>854364</v>
      </c>
      <c r="L197" s="32">
        <v>856548</v>
      </c>
      <c r="M197" s="32">
        <v>858737</v>
      </c>
    </row>
    <row r="198" spans="1:13" ht="22.5">
      <c r="A198" s="36" t="s">
        <v>229</v>
      </c>
      <c r="B198" s="37">
        <v>23604908</v>
      </c>
      <c r="C198" s="37">
        <v>23595298</v>
      </c>
      <c r="D198" s="37">
        <v>23186162</v>
      </c>
      <c r="E198" s="37">
        <v>24588505</v>
      </c>
      <c r="F198" s="37">
        <v>24519867</v>
      </c>
      <c r="G198" s="37">
        <v>24064526</v>
      </c>
      <c r="H198" s="37">
        <v>24355920</v>
      </c>
      <c r="I198" s="37">
        <v>24296584</v>
      </c>
      <c r="J198" s="37">
        <v>24119535</v>
      </c>
      <c r="K198" s="37">
        <v>24392703</v>
      </c>
      <c r="L198" s="37">
        <v>24928615</v>
      </c>
      <c r="M198" s="37">
        <v>25059782</v>
      </c>
    </row>
    <row r="199" spans="1:13">
      <c r="A199" s="26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</row>
    <row r="200" spans="1:13">
      <c r="A200" s="30" t="s">
        <v>230</v>
      </c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</row>
    <row r="201" spans="1:13">
      <c r="A201" s="33" t="s">
        <v>231</v>
      </c>
      <c r="B201" s="32">
        <v>4518588</v>
      </c>
      <c r="C201" s="32">
        <v>3511331</v>
      </c>
      <c r="D201" s="32">
        <v>5670378</v>
      </c>
      <c r="E201" s="32">
        <v>4831268</v>
      </c>
      <c r="F201" s="32">
        <v>4043165</v>
      </c>
      <c r="G201" s="32">
        <v>6179836</v>
      </c>
      <c r="H201" s="32">
        <v>5983553</v>
      </c>
      <c r="I201" s="32">
        <v>6201646</v>
      </c>
      <c r="J201" s="32">
        <v>4601171</v>
      </c>
      <c r="K201" s="32">
        <v>4913775</v>
      </c>
      <c r="L201" s="32">
        <v>2718355</v>
      </c>
      <c r="M201" s="32">
        <v>10760537</v>
      </c>
    </row>
    <row r="202" spans="1:13">
      <c r="A202" s="33" t="s">
        <v>232</v>
      </c>
      <c r="B202" s="32">
        <v>650772</v>
      </c>
      <c r="C202" s="32">
        <v>282258</v>
      </c>
      <c r="D202" s="32">
        <v>221523</v>
      </c>
      <c r="E202" s="32">
        <v>232337</v>
      </c>
      <c r="F202" s="32">
        <v>272495</v>
      </c>
      <c r="G202" s="32">
        <v>413666</v>
      </c>
      <c r="H202" s="32">
        <v>190293</v>
      </c>
      <c r="I202" s="32">
        <v>444672</v>
      </c>
      <c r="J202" s="32">
        <v>123233</v>
      </c>
      <c r="K202" s="32">
        <v>3069</v>
      </c>
      <c r="L202" s="32">
        <v>126636</v>
      </c>
      <c r="M202" s="32">
        <v>0</v>
      </c>
    </row>
    <row r="203" spans="1:13">
      <c r="A203" s="33" t="s">
        <v>233</v>
      </c>
      <c r="B203" s="32">
        <v>7522309</v>
      </c>
      <c r="C203" s="32">
        <v>3272437</v>
      </c>
      <c r="D203" s="32">
        <v>2935841</v>
      </c>
      <c r="E203" s="32">
        <v>3510885</v>
      </c>
      <c r="F203" s="32">
        <v>3081133</v>
      </c>
      <c r="G203" s="32">
        <v>3937699</v>
      </c>
      <c r="H203" s="32">
        <v>8950678</v>
      </c>
      <c r="I203" s="32">
        <v>5597559</v>
      </c>
      <c r="J203" s="32">
        <v>4655744</v>
      </c>
      <c r="K203" s="32">
        <v>3793474</v>
      </c>
      <c r="L203" s="32">
        <v>3311855</v>
      </c>
      <c r="M203" s="32">
        <v>3746540</v>
      </c>
    </row>
    <row r="204" spans="1:13">
      <c r="A204" s="33" t="s">
        <v>234</v>
      </c>
      <c r="B204" s="32">
        <v>157834</v>
      </c>
      <c r="C204" s="32">
        <v>159784</v>
      </c>
      <c r="D204" s="32">
        <v>233814</v>
      </c>
      <c r="E204" s="32">
        <v>290292</v>
      </c>
      <c r="F204" s="32">
        <v>262337</v>
      </c>
      <c r="G204" s="32">
        <v>129095</v>
      </c>
      <c r="H204" s="32">
        <v>52079</v>
      </c>
      <c r="I204" s="32">
        <v>13483</v>
      </c>
      <c r="J204" s="32">
        <v>29658</v>
      </c>
      <c r="K204" s="32">
        <v>51376</v>
      </c>
      <c r="L204" s="32">
        <v>97276</v>
      </c>
      <c r="M204" s="32">
        <v>126499</v>
      </c>
    </row>
    <row r="205" spans="1:13">
      <c r="A205" s="33" t="s">
        <v>235</v>
      </c>
      <c r="B205" s="32">
        <v>2035277</v>
      </c>
      <c r="C205" s="32">
        <v>1030868</v>
      </c>
      <c r="D205" s="32">
        <v>665447</v>
      </c>
      <c r="E205" s="32">
        <v>682462</v>
      </c>
      <c r="F205" s="32">
        <v>580476</v>
      </c>
      <c r="G205" s="32">
        <v>827257</v>
      </c>
      <c r="H205" s="32">
        <v>1117366</v>
      </c>
      <c r="I205" s="32">
        <v>901243</v>
      </c>
      <c r="J205" s="32">
        <v>874264</v>
      </c>
      <c r="K205" s="32">
        <v>793094</v>
      </c>
      <c r="L205" s="32">
        <v>1250517</v>
      </c>
      <c r="M205" s="32">
        <v>1957975</v>
      </c>
    </row>
    <row r="206" spans="1:13">
      <c r="A206" s="33" t="s">
        <v>236</v>
      </c>
      <c r="B206" s="32">
        <v>3485035</v>
      </c>
      <c r="C206" s="32">
        <v>5654252</v>
      </c>
      <c r="D206" s="32">
        <v>3345571</v>
      </c>
      <c r="E206" s="32">
        <v>4650461</v>
      </c>
      <c r="F206" s="32">
        <v>7065270</v>
      </c>
      <c r="G206" s="32">
        <v>5451978</v>
      </c>
      <c r="H206" s="32">
        <v>5328563</v>
      </c>
      <c r="I206" s="32">
        <v>3927807</v>
      </c>
      <c r="J206" s="32">
        <v>3875672</v>
      </c>
      <c r="K206" s="32">
        <v>6304832</v>
      </c>
      <c r="L206" s="32">
        <v>7629504</v>
      </c>
      <c r="M206" s="32">
        <v>5396913</v>
      </c>
    </row>
    <row r="207" spans="1:13">
      <c r="A207" s="33" t="s">
        <v>237</v>
      </c>
      <c r="B207" s="32">
        <v>8269</v>
      </c>
      <c r="C207" s="32">
        <v>9417</v>
      </c>
      <c r="D207" s="32">
        <v>10776</v>
      </c>
      <c r="E207" s="32">
        <v>12931</v>
      </c>
      <c r="F207" s="32">
        <v>16014</v>
      </c>
      <c r="G207" s="32">
        <v>16121</v>
      </c>
      <c r="H207" s="32">
        <v>8664</v>
      </c>
      <c r="I207" s="32">
        <v>14035</v>
      </c>
      <c r="J207" s="32">
        <v>11902</v>
      </c>
      <c r="K207" s="32">
        <v>15149</v>
      </c>
      <c r="L207" s="32">
        <v>16125</v>
      </c>
      <c r="M207" s="32">
        <v>7525</v>
      </c>
    </row>
    <row r="208" spans="1:13">
      <c r="A208" s="33" t="s">
        <v>238</v>
      </c>
      <c r="B208" s="32">
        <v>29822</v>
      </c>
      <c r="C208" s="32">
        <v>35633</v>
      </c>
      <c r="D208" s="32">
        <v>39191</v>
      </c>
      <c r="E208" s="32">
        <v>46718</v>
      </c>
      <c r="F208" s="32">
        <v>58574</v>
      </c>
      <c r="G208" s="32">
        <v>58668</v>
      </c>
      <c r="H208" s="32">
        <v>29074</v>
      </c>
      <c r="I208" s="32">
        <v>38664</v>
      </c>
      <c r="J208" s="32">
        <v>42167</v>
      </c>
      <c r="K208" s="32">
        <v>53736</v>
      </c>
      <c r="L208" s="32">
        <v>57365</v>
      </c>
      <c r="M208" s="32">
        <v>26722</v>
      </c>
    </row>
    <row r="209" spans="1:13">
      <c r="A209" s="33" t="s">
        <v>239</v>
      </c>
      <c r="B209" s="32">
        <v>95</v>
      </c>
      <c r="C209" s="32">
        <v>92</v>
      </c>
      <c r="D209" s="32">
        <v>102</v>
      </c>
      <c r="E209" s="32">
        <v>123</v>
      </c>
      <c r="F209" s="32">
        <v>153</v>
      </c>
      <c r="G209" s="32">
        <v>153</v>
      </c>
      <c r="H209" s="32">
        <v>82</v>
      </c>
      <c r="I209" s="32">
        <v>297</v>
      </c>
      <c r="J209" s="32">
        <v>112</v>
      </c>
      <c r="K209" s="32">
        <v>143</v>
      </c>
      <c r="L209" s="32">
        <v>138</v>
      </c>
      <c r="M209" s="32">
        <v>64</v>
      </c>
    </row>
    <row r="210" spans="1:13">
      <c r="A210" s="33" t="s">
        <v>240</v>
      </c>
      <c r="B210" s="32">
        <v>0</v>
      </c>
      <c r="C210" s="32">
        <v>0</v>
      </c>
      <c r="D210" s="32">
        <v>0</v>
      </c>
      <c r="E210" s="32">
        <v>0</v>
      </c>
      <c r="F210" s="32">
        <v>0</v>
      </c>
      <c r="G210" s="32">
        <v>0</v>
      </c>
      <c r="H210" s="32">
        <v>0</v>
      </c>
      <c r="I210" s="32">
        <v>0</v>
      </c>
      <c r="J210" s="32">
        <v>0</v>
      </c>
      <c r="K210" s="32">
        <v>16487</v>
      </c>
      <c r="L210" s="32">
        <v>0</v>
      </c>
      <c r="M210" s="32">
        <v>0</v>
      </c>
    </row>
    <row r="211" spans="1:13">
      <c r="A211" s="33" t="s">
        <v>241</v>
      </c>
      <c r="B211" s="32">
        <v>1225</v>
      </c>
      <c r="C211" s="32">
        <v>1355</v>
      </c>
      <c r="D211" s="32">
        <v>1394</v>
      </c>
      <c r="E211" s="32">
        <v>1339</v>
      </c>
      <c r="F211" s="32">
        <v>1674</v>
      </c>
      <c r="G211" s="32">
        <v>1371</v>
      </c>
      <c r="H211" s="32">
        <v>672</v>
      </c>
      <c r="I211" s="32">
        <v>997</v>
      </c>
      <c r="J211" s="32">
        <v>923</v>
      </c>
      <c r="K211" s="32">
        <v>1175</v>
      </c>
      <c r="L211" s="32">
        <v>1259</v>
      </c>
      <c r="M211" s="32">
        <v>585</v>
      </c>
    </row>
    <row r="212" spans="1:13">
      <c r="A212" s="33" t="s">
        <v>242</v>
      </c>
      <c r="B212" s="32">
        <v>2291</v>
      </c>
      <c r="C212" s="32">
        <v>2519</v>
      </c>
      <c r="D212" s="32">
        <v>2798</v>
      </c>
      <c r="E212" s="32">
        <v>3661</v>
      </c>
      <c r="F212" s="32">
        <v>4576</v>
      </c>
      <c r="G212" s="32">
        <v>4943</v>
      </c>
      <c r="H212" s="32">
        <v>2891</v>
      </c>
      <c r="I212" s="32">
        <v>2364</v>
      </c>
      <c r="J212" s="32">
        <v>3975</v>
      </c>
      <c r="K212" s="32">
        <v>5059</v>
      </c>
      <c r="L212" s="32">
        <v>4360</v>
      </c>
      <c r="M212" s="32">
        <v>2035</v>
      </c>
    </row>
    <row r="213" spans="1:13">
      <c r="A213" s="33" t="s">
        <v>243</v>
      </c>
      <c r="B213" s="32">
        <v>4831</v>
      </c>
      <c r="C213" s="32">
        <v>6019</v>
      </c>
      <c r="D213" s="32">
        <v>6738</v>
      </c>
      <c r="E213" s="32">
        <v>8252</v>
      </c>
      <c r="F213" s="32">
        <v>10289</v>
      </c>
      <c r="G213" s="32">
        <v>10349</v>
      </c>
      <c r="H213" s="32">
        <v>5078</v>
      </c>
      <c r="I213" s="32">
        <v>6560</v>
      </c>
      <c r="J213" s="32">
        <v>7517</v>
      </c>
      <c r="K213" s="32">
        <v>9637</v>
      </c>
      <c r="L213" s="32">
        <v>10582</v>
      </c>
      <c r="M213" s="32">
        <v>4945</v>
      </c>
    </row>
    <row r="214" spans="1:13">
      <c r="A214" s="33" t="s">
        <v>244</v>
      </c>
      <c r="B214" s="32">
        <v>0</v>
      </c>
      <c r="C214" s="32">
        <v>0</v>
      </c>
      <c r="D214" s="32">
        <v>0</v>
      </c>
      <c r="E214" s="32">
        <v>0</v>
      </c>
      <c r="F214" s="32">
        <v>0</v>
      </c>
      <c r="G214" s="32">
        <v>0</v>
      </c>
      <c r="H214" s="32">
        <v>0</v>
      </c>
      <c r="I214" s="32">
        <v>0</v>
      </c>
      <c r="J214" s="32">
        <v>0</v>
      </c>
      <c r="K214" s="32">
        <v>56</v>
      </c>
      <c r="L214" s="32">
        <v>0</v>
      </c>
      <c r="M214" s="32">
        <v>0</v>
      </c>
    </row>
    <row r="215" spans="1:13">
      <c r="A215" s="33" t="s">
        <v>349</v>
      </c>
      <c r="B215" s="32">
        <v>53</v>
      </c>
      <c r="C215" s="35">
        <v>-74</v>
      </c>
      <c r="D215" s="35">
        <v>-43</v>
      </c>
      <c r="E215" s="35">
        <v>-9</v>
      </c>
      <c r="F215" s="32">
        <v>31</v>
      </c>
      <c r="G215" s="32">
        <v>46</v>
      </c>
      <c r="H215" s="32">
        <v>22</v>
      </c>
      <c r="I215" s="32">
        <v>97</v>
      </c>
      <c r="J215" s="32">
        <v>178</v>
      </c>
      <c r="K215" s="32">
        <v>275</v>
      </c>
      <c r="L215" s="32">
        <v>351</v>
      </c>
      <c r="M215" s="32">
        <v>438</v>
      </c>
    </row>
    <row r="216" spans="1:13">
      <c r="A216" s="33" t="s">
        <v>245</v>
      </c>
      <c r="B216" s="32">
        <v>7369</v>
      </c>
      <c r="C216" s="32">
        <v>13045</v>
      </c>
      <c r="D216" s="32">
        <v>11604</v>
      </c>
      <c r="E216" s="32">
        <v>7293</v>
      </c>
      <c r="F216" s="32">
        <v>7240</v>
      </c>
      <c r="G216" s="32">
        <v>7739</v>
      </c>
      <c r="H216" s="32">
        <v>7740</v>
      </c>
      <c r="I216" s="32">
        <v>7212</v>
      </c>
      <c r="J216" s="32">
        <v>9067</v>
      </c>
      <c r="K216" s="32">
        <v>7433</v>
      </c>
      <c r="L216" s="32">
        <v>7168</v>
      </c>
      <c r="M216" s="32">
        <v>7328</v>
      </c>
    </row>
    <row r="217" spans="1:13">
      <c r="A217" s="33" t="s">
        <v>246</v>
      </c>
      <c r="B217" s="32">
        <v>110000</v>
      </c>
      <c r="C217" s="32">
        <v>110000</v>
      </c>
      <c r="D217" s="32">
        <v>110000</v>
      </c>
      <c r="E217" s="32">
        <v>110000</v>
      </c>
      <c r="F217" s="32">
        <v>110000</v>
      </c>
      <c r="G217" s="32">
        <v>110000</v>
      </c>
      <c r="H217" s="32">
        <v>0</v>
      </c>
      <c r="I217" s="32">
        <v>0</v>
      </c>
      <c r="J217" s="32">
        <v>0</v>
      </c>
      <c r="K217" s="32">
        <v>0</v>
      </c>
      <c r="L217" s="32">
        <v>0</v>
      </c>
      <c r="M217" s="32">
        <v>0</v>
      </c>
    </row>
    <row r="218" spans="1:13">
      <c r="A218" s="33" t="s">
        <v>247</v>
      </c>
      <c r="B218" s="35">
        <v>-20</v>
      </c>
      <c r="C218" s="35">
        <v>-20</v>
      </c>
      <c r="D218" s="32">
        <v>0</v>
      </c>
      <c r="E218" s="35">
        <v>-20</v>
      </c>
      <c r="F218" s="35">
        <v>-20</v>
      </c>
      <c r="G218" s="32">
        <v>0</v>
      </c>
      <c r="H218" s="35">
        <v>-20</v>
      </c>
      <c r="I218" s="35">
        <v>-20</v>
      </c>
      <c r="J218" s="32">
        <v>0</v>
      </c>
      <c r="K218" s="35">
        <v>-20</v>
      </c>
      <c r="L218" s="35">
        <v>-20</v>
      </c>
      <c r="M218" s="32">
        <v>0</v>
      </c>
    </row>
    <row r="219" spans="1:13">
      <c r="A219" s="33" t="s">
        <v>248</v>
      </c>
      <c r="B219" s="32">
        <v>399343</v>
      </c>
      <c r="C219" s="32">
        <v>87063</v>
      </c>
      <c r="D219" s="32">
        <v>154933</v>
      </c>
      <c r="E219" s="32">
        <v>138691</v>
      </c>
      <c r="F219" s="32">
        <v>75442</v>
      </c>
      <c r="G219" s="32">
        <v>58465</v>
      </c>
      <c r="H219" s="32">
        <v>12785</v>
      </c>
      <c r="I219" s="32">
        <v>48238</v>
      </c>
      <c r="J219" s="32">
        <v>21306</v>
      </c>
      <c r="K219" s="32">
        <v>139380</v>
      </c>
      <c r="L219" s="32">
        <v>165779</v>
      </c>
      <c r="M219" s="32">
        <v>57894</v>
      </c>
    </row>
    <row r="220" spans="1:13">
      <c r="A220" s="33" t="s">
        <v>249</v>
      </c>
      <c r="B220" s="35">
        <v>-681</v>
      </c>
      <c r="C220" s="35">
        <v>-508267</v>
      </c>
      <c r="D220" s="32">
        <v>0</v>
      </c>
      <c r="E220" s="35">
        <v>-681</v>
      </c>
      <c r="F220" s="35">
        <v>-367806</v>
      </c>
      <c r="G220" s="32">
        <v>0</v>
      </c>
      <c r="H220" s="35">
        <v>-681</v>
      </c>
      <c r="I220" s="35">
        <v>-681</v>
      </c>
      <c r="J220" s="32">
        <v>0</v>
      </c>
      <c r="K220" s="35">
        <v>-681</v>
      </c>
      <c r="L220" s="35">
        <v>-681</v>
      </c>
      <c r="M220" s="32">
        <v>0</v>
      </c>
    </row>
    <row r="221" spans="1:13">
      <c r="A221" s="34" t="s">
        <v>250</v>
      </c>
      <c r="B221" s="32">
        <v>18932412</v>
      </c>
      <c r="C221" s="32">
        <v>13667712</v>
      </c>
      <c r="D221" s="32">
        <v>13410067</v>
      </c>
      <c r="E221" s="32">
        <v>14526000</v>
      </c>
      <c r="F221" s="32">
        <v>15221044</v>
      </c>
      <c r="G221" s="32">
        <v>17207387</v>
      </c>
      <c r="H221" s="32">
        <v>21688838</v>
      </c>
      <c r="I221" s="32">
        <v>17204172</v>
      </c>
      <c r="J221" s="32">
        <v>14256890</v>
      </c>
      <c r="K221" s="32">
        <v>16107449</v>
      </c>
      <c r="L221" s="32">
        <v>15396569</v>
      </c>
      <c r="M221" s="32">
        <v>22096000</v>
      </c>
    </row>
    <row r="222" spans="1:13">
      <c r="A222" s="33" t="s">
        <v>251</v>
      </c>
      <c r="B222" s="32">
        <v>0</v>
      </c>
      <c r="C222" s="32">
        <v>0</v>
      </c>
      <c r="D222" s="32">
        <v>0</v>
      </c>
      <c r="E222" s="32">
        <v>0</v>
      </c>
      <c r="F222" s="32">
        <v>7130682</v>
      </c>
      <c r="G222" s="32">
        <v>2693263</v>
      </c>
      <c r="H222" s="32">
        <v>0</v>
      </c>
      <c r="I222" s="32">
        <v>0</v>
      </c>
      <c r="J222" s="32">
        <v>0</v>
      </c>
      <c r="K222" s="32">
        <v>0</v>
      </c>
      <c r="L222" s="32">
        <v>0</v>
      </c>
      <c r="M222" s="32">
        <v>3987087</v>
      </c>
    </row>
    <row r="223" spans="1:13">
      <c r="A223" s="33" t="s">
        <v>252</v>
      </c>
      <c r="B223" s="32">
        <v>189950000</v>
      </c>
      <c r="C223" s="32">
        <v>189950000</v>
      </c>
      <c r="D223" s="32">
        <v>189950000</v>
      </c>
      <c r="E223" s="32">
        <v>189950000</v>
      </c>
      <c r="F223" s="32">
        <v>189950000</v>
      </c>
      <c r="G223" s="32">
        <v>189950000</v>
      </c>
      <c r="H223" s="32">
        <v>189950000</v>
      </c>
      <c r="I223" s="32">
        <v>189950000</v>
      </c>
      <c r="J223" s="32">
        <v>190950000</v>
      </c>
      <c r="K223" s="32">
        <v>190950000</v>
      </c>
      <c r="L223" s="32">
        <v>190950000</v>
      </c>
      <c r="M223" s="32">
        <v>0</v>
      </c>
    </row>
    <row r="224" spans="1:13">
      <c r="A224" s="33" t="s">
        <v>253</v>
      </c>
      <c r="B224" s="32">
        <v>0</v>
      </c>
      <c r="C224" s="32">
        <v>0</v>
      </c>
      <c r="D224" s="32">
        <v>2188</v>
      </c>
      <c r="E224" s="32">
        <v>0</v>
      </c>
      <c r="F224" s="32">
        <v>5468</v>
      </c>
      <c r="G224" s="32">
        <v>22248</v>
      </c>
      <c r="H224" s="32">
        <v>0</v>
      </c>
      <c r="I224" s="32">
        <v>0</v>
      </c>
      <c r="J224" s="32">
        <v>0</v>
      </c>
      <c r="K224" s="32">
        <v>0</v>
      </c>
      <c r="L224" s="32">
        <v>0</v>
      </c>
      <c r="M224" s="32">
        <v>0</v>
      </c>
    </row>
    <row r="225" spans="1:13">
      <c r="A225" s="33" t="s">
        <v>254</v>
      </c>
      <c r="B225" s="32">
        <v>701875</v>
      </c>
      <c r="C225" s="32">
        <v>701875</v>
      </c>
      <c r="D225" s="32">
        <v>701875</v>
      </c>
      <c r="E225" s="32">
        <v>701875</v>
      </c>
      <c r="F225" s="32">
        <v>718559</v>
      </c>
      <c r="G225" s="32">
        <v>734201</v>
      </c>
      <c r="H225" s="32">
        <v>734201</v>
      </c>
      <c r="I225" s="32">
        <v>733000</v>
      </c>
      <c r="J225" s="32">
        <v>733948</v>
      </c>
      <c r="K225" s="32">
        <v>733948</v>
      </c>
      <c r="L225" s="32">
        <v>733948</v>
      </c>
      <c r="M225" s="32">
        <v>755088</v>
      </c>
    </row>
    <row r="226" spans="1:13">
      <c r="A226" s="34" t="s">
        <v>255</v>
      </c>
      <c r="B226" s="32">
        <v>190651875</v>
      </c>
      <c r="C226" s="32">
        <v>190651875</v>
      </c>
      <c r="D226" s="32">
        <v>190654063</v>
      </c>
      <c r="E226" s="32">
        <v>190651875</v>
      </c>
      <c r="F226" s="32">
        <v>197804709</v>
      </c>
      <c r="G226" s="32">
        <v>193399711</v>
      </c>
      <c r="H226" s="32">
        <v>190684201</v>
      </c>
      <c r="I226" s="32">
        <v>190683000</v>
      </c>
      <c r="J226" s="32">
        <v>191683948</v>
      </c>
      <c r="K226" s="32">
        <v>191683948</v>
      </c>
      <c r="L226" s="32">
        <v>191683948</v>
      </c>
      <c r="M226" s="32">
        <v>4742176</v>
      </c>
    </row>
    <row r="227" spans="1:13">
      <c r="A227" s="33" t="s">
        <v>256</v>
      </c>
      <c r="B227" s="32">
        <v>38145785</v>
      </c>
      <c r="C227" s="32">
        <v>34886401</v>
      </c>
      <c r="D227" s="32">
        <v>32775778</v>
      </c>
      <c r="E227" s="32">
        <v>32727121</v>
      </c>
      <c r="F227" s="32">
        <v>32642601</v>
      </c>
      <c r="G227" s="32">
        <v>32655521</v>
      </c>
      <c r="H227" s="32">
        <v>33885188</v>
      </c>
      <c r="I227" s="32">
        <v>35402277</v>
      </c>
      <c r="J227" s="32">
        <v>36342470</v>
      </c>
      <c r="K227" s="32">
        <v>37830217</v>
      </c>
      <c r="L227" s="32">
        <v>35786495</v>
      </c>
      <c r="M227" s="32">
        <v>41613627</v>
      </c>
    </row>
    <row r="228" spans="1:13">
      <c r="A228" s="33" t="s">
        <v>257</v>
      </c>
      <c r="B228" s="32">
        <v>215088</v>
      </c>
      <c r="C228" s="32">
        <v>69396</v>
      </c>
      <c r="D228" s="35">
        <v>-156840</v>
      </c>
      <c r="E228" s="35">
        <v>-38550</v>
      </c>
      <c r="F228" s="32">
        <v>205598</v>
      </c>
      <c r="G228" s="35">
        <v>-1064</v>
      </c>
      <c r="H228" s="35">
        <v>-37760</v>
      </c>
      <c r="I228" s="35">
        <v>-38069</v>
      </c>
      <c r="J228" s="32">
        <v>59514</v>
      </c>
      <c r="K228" s="35">
        <v>-84253</v>
      </c>
      <c r="L228" s="32">
        <v>84253</v>
      </c>
      <c r="M228" s="35">
        <v>-8938</v>
      </c>
    </row>
    <row r="229" spans="1:13">
      <c r="A229" s="34" t="s">
        <v>258</v>
      </c>
      <c r="B229" s="32">
        <v>38360873</v>
      </c>
      <c r="C229" s="32">
        <v>34955797</v>
      </c>
      <c r="D229" s="32">
        <v>32618938</v>
      </c>
      <c r="E229" s="32">
        <v>32688571</v>
      </c>
      <c r="F229" s="32">
        <v>32848199</v>
      </c>
      <c r="G229" s="32">
        <v>32654458</v>
      </c>
      <c r="H229" s="32">
        <v>33847428</v>
      </c>
      <c r="I229" s="32">
        <v>35364207</v>
      </c>
      <c r="J229" s="32">
        <v>36401984</v>
      </c>
      <c r="K229" s="32">
        <v>37745964</v>
      </c>
      <c r="L229" s="32">
        <v>35870749</v>
      </c>
      <c r="M229" s="32">
        <v>41604688</v>
      </c>
    </row>
    <row r="230" spans="1:13">
      <c r="A230" s="33" t="s">
        <v>259</v>
      </c>
      <c r="B230" s="32">
        <v>5891744</v>
      </c>
      <c r="C230" s="32">
        <v>5887872</v>
      </c>
      <c r="D230" s="32">
        <v>5858087</v>
      </c>
      <c r="E230" s="32">
        <v>5867504</v>
      </c>
      <c r="F230" s="32">
        <v>1309665</v>
      </c>
      <c r="G230" s="32">
        <v>1316296</v>
      </c>
      <c r="H230" s="32">
        <v>1335898</v>
      </c>
      <c r="I230" s="32">
        <v>1362610</v>
      </c>
      <c r="J230" s="32">
        <v>1372072</v>
      </c>
      <c r="K230" s="32">
        <v>1406914</v>
      </c>
      <c r="L230" s="32">
        <v>1403317</v>
      </c>
      <c r="M230" s="32">
        <v>1412322</v>
      </c>
    </row>
    <row r="231" spans="1:13">
      <c r="A231" s="33" t="s">
        <v>260</v>
      </c>
      <c r="B231" s="32">
        <v>157000</v>
      </c>
      <c r="C231" s="32">
        <v>172000</v>
      </c>
      <c r="D231" s="32">
        <v>172000</v>
      </c>
      <c r="E231" s="32">
        <v>172000</v>
      </c>
      <c r="F231" s="32">
        <v>42000</v>
      </c>
      <c r="G231" s="32">
        <v>62000</v>
      </c>
      <c r="H231" s="32">
        <v>62000</v>
      </c>
      <c r="I231" s="32">
        <v>62000</v>
      </c>
      <c r="J231" s="32">
        <v>62000</v>
      </c>
      <c r="K231" s="32">
        <v>52000</v>
      </c>
      <c r="L231" s="32">
        <v>52000</v>
      </c>
      <c r="M231" s="32">
        <v>52000</v>
      </c>
    </row>
    <row r="232" spans="1:13">
      <c r="A232" s="34" t="s">
        <v>261</v>
      </c>
      <c r="B232" s="32">
        <v>6048744</v>
      </c>
      <c r="C232" s="32">
        <v>6059872</v>
      </c>
      <c r="D232" s="32">
        <v>6030087</v>
      </c>
      <c r="E232" s="32">
        <v>6039504</v>
      </c>
      <c r="F232" s="32">
        <v>1351665</v>
      </c>
      <c r="G232" s="32">
        <v>1378296</v>
      </c>
      <c r="H232" s="32">
        <v>1397898</v>
      </c>
      <c r="I232" s="32">
        <v>1424610</v>
      </c>
      <c r="J232" s="32">
        <v>1434072</v>
      </c>
      <c r="K232" s="32">
        <v>1458914</v>
      </c>
      <c r="L232" s="32">
        <v>1455317</v>
      </c>
      <c r="M232" s="32">
        <v>1464322</v>
      </c>
    </row>
    <row r="233" spans="1:13">
      <c r="A233" s="33" t="s">
        <v>262</v>
      </c>
      <c r="B233" s="32">
        <v>811889</v>
      </c>
      <c r="C233" s="32">
        <v>1637774</v>
      </c>
      <c r="D233" s="32">
        <v>0</v>
      </c>
      <c r="E233" s="32">
        <v>587325</v>
      </c>
      <c r="F233" s="32">
        <v>909514</v>
      </c>
      <c r="G233" s="35">
        <v>-3373605</v>
      </c>
      <c r="H233" s="32">
        <v>876166</v>
      </c>
      <c r="I233" s="32">
        <v>1724623</v>
      </c>
      <c r="J233" s="32">
        <v>3110187</v>
      </c>
      <c r="K233" s="32">
        <v>3290440</v>
      </c>
      <c r="L233" s="32">
        <v>3727085</v>
      </c>
      <c r="M233" s="32">
        <v>2616234</v>
      </c>
    </row>
    <row r="234" spans="1:13">
      <c r="A234" s="33" t="s">
        <v>263</v>
      </c>
      <c r="B234" s="32">
        <v>54325</v>
      </c>
      <c r="C234" s="32">
        <v>27937</v>
      </c>
      <c r="D234" s="32">
        <v>31620</v>
      </c>
      <c r="E234" s="32">
        <v>36259</v>
      </c>
      <c r="F234" s="32">
        <v>17517</v>
      </c>
      <c r="G234" s="32">
        <v>24940</v>
      </c>
      <c r="H234" s="32">
        <v>31871</v>
      </c>
      <c r="I234" s="32">
        <v>57332</v>
      </c>
      <c r="J234" s="32">
        <v>32147</v>
      </c>
      <c r="K234" s="32">
        <v>42456</v>
      </c>
      <c r="L234" s="32">
        <v>75673</v>
      </c>
      <c r="M234" s="32">
        <v>109336</v>
      </c>
    </row>
    <row r="235" spans="1:13">
      <c r="A235" s="33" t="s">
        <v>264</v>
      </c>
      <c r="B235" s="32">
        <v>8163544</v>
      </c>
      <c r="C235" s="32">
        <v>8980744</v>
      </c>
      <c r="D235" s="32">
        <v>9455194</v>
      </c>
      <c r="E235" s="32">
        <v>5694486</v>
      </c>
      <c r="F235" s="32">
        <v>6447718</v>
      </c>
      <c r="G235" s="32">
        <v>6928160</v>
      </c>
      <c r="H235" s="32">
        <v>7654720</v>
      </c>
      <c r="I235" s="32">
        <v>5824654</v>
      </c>
      <c r="J235" s="32">
        <v>6542449</v>
      </c>
      <c r="K235" s="32">
        <v>5796287</v>
      </c>
      <c r="L235" s="32">
        <v>6291225</v>
      </c>
      <c r="M235" s="32">
        <v>7017281</v>
      </c>
    </row>
    <row r="236" spans="1:13">
      <c r="A236" s="33" t="s">
        <v>265</v>
      </c>
      <c r="B236" s="32">
        <v>168832</v>
      </c>
      <c r="C236" s="32">
        <v>76730</v>
      </c>
      <c r="D236" s="32">
        <v>90637</v>
      </c>
      <c r="E236" s="32">
        <v>124220</v>
      </c>
      <c r="F236" s="32">
        <v>80229</v>
      </c>
      <c r="G236" s="32">
        <v>100543</v>
      </c>
      <c r="H236" s="32">
        <v>124786</v>
      </c>
      <c r="I236" s="32">
        <v>147068</v>
      </c>
      <c r="J236" s="32">
        <v>164241</v>
      </c>
      <c r="K236" s="32">
        <v>191714</v>
      </c>
      <c r="L236" s="32">
        <v>210337</v>
      </c>
      <c r="M236" s="32">
        <v>166356</v>
      </c>
    </row>
    <row r="237" spans="1:13">
      <c r="A237" s="33" t="s">
        <v>266</v>
      </c>
      <c r="B237" s="32">
        <v>281</v>
      </c>
      <c r="C237" s="35">
        <v>-63</v>
      </c>
      <c r="D237" s="32">
        <v>1</v>
      </c>
      <c r="E237" s="32">
        <v>13</v>
      </c>
      <c r="F237" s="32">
        <v>8</v>
      </c>
      <c r="G237" s="32">
        <v>44</v>
      </c>
      <c r="H237" s="32">
        <v>24</v>
      </c>
      <c r="I237" s="32">
        <v>1</v>
      </c>
      <c r="J237" s="32">
        <v>22</v>
      </c>
      <c r="K237" s="32">
        <v>96</v>
      </c>
      <c r="L237" s="32">
        <v>2</v>
      </c>
      <c r="M237" s="32">
        <v>13</v>
      </c>
    </row>
    <row r="238" spans="1:13">
      <c r="A238" s="33" t="s">
        <v>267</v>
      </c>
      <c r="B238" s="32">
        <v>365</v>
      </c>
      <c r="C238" s="32">
        <v>1</v>
      </c>
      <c r="D238" s="32">
        <v>4</v>
      </c>
      <c r="E238" s="32">
        <v>3</v>
      </c>
      <c r="F238" s="32">
        <v>5</v>
      </c>
      <c r="G238" s="32">
        <v>4</v>
      </c>
      <c r="H238" s="32">
        <v>48</v>
      </c>
      <c r="I238" s="32">
        <v>57</v>
      </c>
      <c r="J238" s="32">
        <v>8</v>
      </c>
      <c r="K238" s="32">
        <v>8</v>
      </c>
      <c r="L238" s="32">
        <v>8</v>
      </c>
      <c r="M238" s="32">
        <v>2</v>
      </c>
    </row>
    <row r="239" spans="1:13">
      <c r="A239" s="34" t="s">
        <v>268</v>
      </c>
      <c r="B239" s="32">
        <v>9199238</v>
      </c>
      <c r="C239" s="32">
        <v>10723123</v>
      </c>
      <c r="D239" s="32">
        <v>9577456</v>
      </c>
      <c r="E239" s="32">
        <v>6442306</v>
      </c>
      <c r="F239" s="32">
        <v>7454992</v>
      </c>
      <c r="G239" s="32">
        <v>3680087</v>
      </c>
      <c r="H239" s="32">
        <v>8687615</v>
      </c>
      <c r="I239" s="32">
        <v>7753734</v>
      </c>
      <c r="J239" s="32">
        <v>9849054</v>
      </c>
      <c r="K239" s="32">
        <v>9321000</v>
      </c>
      <c r="L239" s="32">
        <v>10304329</v>
      </c>
      <c r="M239" s="32">
        <v>9909222</v>
      </c>
    </row>
    <row r="240" spans="1:13">
      <c r="A240" s="33" t="s">
        <v>269</v>
      </c>
      <c r="B240" s="32">
        <v>6297995</v>
      </c>
      <c r="C240" s="32">
        <v>5271161</v>
      </c>
      <c r="D240" s="32">
        <v>6955578</v>
      </c>
      <c r="E240" s="32">
        <v>6757245</v>
      </c>
      <c r="F240" s="32">
        <v>2929161</v>
      </c>
      <c r="G240" s="32">
        <v>4613578</v>
      </c>
      <c r="H240" s="32">
        <v>6297995</v>
      </c>
      <c r="I240" s="32">
        <v>5271161</v>
      </c>
      <c r="J240" s="32">
        <v>6955578</v>
      </c>
      <c r="K240" s="32">
        <v>6757245</v>
      </c>
      <c r="L240" s="32">
        <v>2929161</v>
      </c>
      <c r="M240" s="32">
        <v>4613578</v>
      </c>
    </row>
    <row r="241" spans="1:13">
      <c r="A241" s="33" t="s">
        <v>270</v>
      </c>
      <c r="B241" s="32">
        <v>820861</v>
      </c>
      <c r="C241" s="32">
        <v>827835</v>
      </c>
      <c r="D241" s="32">
        <v>833849</v>
      </c>
      <c r="E241" s="32">
        <v>991614</v>
      </c>
      <c r="F241" s="32">
        <v>107036</v>
      </c>
      <c r="G241" s="32">
        <v>115213</v>
      </c>
      <c r="H241" s="32">
        <v>121884</v>
      </c>
      <c r="I241" s="32">
        <v>128806</v>
      </c>
      <c r="J241" s="32">
        <v>136032</v>
      </c>
      <c r="K241" s="32">
        <v>142821</v>
      </c>
      <c r="L241" s="32">
        <v>148624</v>
      </c>
      <c r="M241" s="32">
        <v>91122</v>
      </c>
    </row>
    <row r="242" spans="1:13">
      <c r="A242" s="34" t="s">
        <v>271</v>
      </c>
      <c r="B242" s="32">
        <v>7118855</v>
      </c>
      <c r="C242" s="32">
        <v>6098997</v>
      </c>
      <c r="D242" s="32">
        <v>7789427</v>
      </c>
      <c r="E242" s="32">
        <v>7748858</v>
      </c>
      <c r="F242" s="32">
        <v>3036198</v>
      </c>
      <c r="G242" s="32">
        <v>4728791</v>
      </c>
      <c r="H242" s="32">
        <v>6419878</v>
      </c>
      <c r="I242" s="32">
        <v>5399967</v>
      </c>
      <c r="J242" s="32">
        <v>7091610</v>
      </c>
      <c r="K242" s="32">
        <v>6900066</v>
      </c>
      <c r="L242" s="32">
        <v>3077786</v>
      </c>
      <c r="M242" s="32">
        <v>4704700</v>
      </c>
    </row>
    <row r="243" spans="1:13">
      <c r="A243" s="33" t="s">
        <v>272</v>
      </c>
      <c r="B243" s="32">
        <v>51967</v>
      </c>
      <c r="C243" s="35">
        <v>-50228</v>
      </c>
      <c r="D243" s="32">
        <v>62090</v>
      </c>
      <c r="E243" s="32">
        <v>86786</v>
      </c>
      <c r="F243" s="32">
        <v>33855</v>
      </c>
      <c r="G243" s="32">
        <v>37305</v>
      </c>
      <c r="H243" s="32">
        <v>51305</v>
      </c>
      <c r="I243" s="32">
        <v>64412</v>
      </c>
      <c r="J243" s="32">
        <v>69312</v>
      </c>
      <c r="K243" s="32">
        <v>86436</v>
      </c>
      <c r="L243" s="32">
        <v>94875</v>
      </c>
      <c r="M243" s="32">
        <v>47547</v>
      </c>
    </row>
    <row r="244" spans="1:13">
      <c r="A244" s="33" t="s">
        <v>273</v>
      </c>
      <c r="B244" s="32">
        <v>75367</v>
      </c>
      <c r="C244" s="35">
        <v>-194636</v>
      </c>
      <c r="D244" s="32">
        <v>90718</v>
      </c>
      <c r="E244" s="32">
        <v>140686</v>
      </c>
      <c r="F244" s="32">
        <v>47037</v>
      </c>
      <c r="G244" s="32">
        <v>58483</v>
      </c>
      <c r="H244" s="32">
        <v>74753</v>
      </c>
      <c r="I244" s="32">
        <v>89747</v>
      </c>
      <c r="J244" s="32">
        <v>99666</v>
      </c>
      <c r="K244" s="32">
        <v>125669</v>
      </c>
      <c r="L244" s="32">
        <v>139653</v>
      </c>
      <c r="M244" s="32">
        <v>75550</v>
      </c>
    </row>
    <row r="245" spans="1:13">
      <c r="A245" s="33" t="s">
        <v>274</v>
      </c>
      <c r="B245" s="32">
        <v>2853</v>
      </c>
      <c r="C245" s="32">
        <v>2620</v>
      </c>
      <c r="D245" s="32">
        <v>28469</v>
      </c>
      <c r="E245" s="35">
        <v>-54618</v>
      </c>
      <c r="F245" s="32">
        <v>4422</v>
      </c>
      <c r="G245" s="32">
        <v>22988</v>
      </c>
      <c r="H245" s="32">
        <v>2385</v>
      </c>
      <c r="I245" s="32">
        <v>8113</v>
      </c>
      <c r="J245" s="32">
        <v>23290</v>
      </c>
      <c r="K245" s="32">
        <v>4067</v>
      </c>
      <c r="L245" s="32">
        <v>8034</v>
      </c>
      <c r="M245" s="32">
        <v>22995</v>
      </c>
    </row>
    <row r="246" spans="1:13">
      <c r="A246" s="33" t="s">
        <v>275</v>
      </c>
      <c r="B246" s="32">
        <v>3360</v>
      </c>
      <c r="C246" s="32">
        <v>6636</v>
      </c>
      <c r="D246" s="32">
        <v>3069</v>
      </c>
      <c r="E246" s="32">
        <v>1695</v>
      </c>
      <c r="F246" s="32">
        <v>9433</v>
      </c>
      <c r="G246" s="32">
        <v>19069</v>
      </c>
      <c r="H246" s="32">
        <v>10057</v>
      </c>
      <c r="I246" s="32">
        <v>10949</v>
      </c>
      <c r="J246" s="32">
        <v>0</v>
      </c>
      <c r="K246" s="32">
        <v>71922</v>
      </c>
      <c r="L246" s="32">
        <v>66005</v>
      </c>
      <c r="M246" s="32">
        <v>3204</v>
      </c>
    </row>
    <row r="247" spans="1:13">
      <c r="A247" s="33" t="s">
        <v>276</v>
      </c>
      <c r="B247" s="32">
        <v>925020</v>
      </c>
      <c r="C247" s="32">
        <v>878328</v>
      </c>
      <c r="D247" s="32">
        <v>780022</v>
      </c>
      <c r="E247" s="32">
        <v>790760</v>
      </c>
      <c r="F247" s="32">
        <v>724308</v>
      </c>
      <c r="G247" s="32">
        <v>736608</v>
      </c>
      <c r="H247" s="32">
        <v>844138</v>
      </c>
      <c r="I247" s="32">
        <v>978700</v>
      </c>
      <c r="J247" s="32">
        <v>864144</v>
      </c>
      <c r="K247" s="32">
        <v>775830</v>
      </c>
      <c r="L247" s="32">
        <v>714011</v>
      </c>
      <c r="M247" s="32">
        <v>844241</v>
      </c>
    </row>
    <row r="248" spans="1:13">
      <c r="A248" s="33" t="s">
        <v>277</v>
      </c>
      <c r="B248" s="32">
        <v>227</v>
      </c>
      <c r="C248" s="35">
        <v>-274</v>
      </c>
      <c r="D248" s="32">
        <v>193</v>
      </c>
      <c r="E248" s="32">
        <v>232</v>
      </c>
      <c r="F248" s="32">
        <v>115</v>
      </c>
      <c r="G248" s="32">
        <v>97</v>
      </c>
      <c r="H248" s="32">
        <v>309</v>
      </c>
      <c r="I248" s="32">
        <v>163</v>
      </c>
      <c r="J248" s="32">
        <v>405</v>
      </c>
      <c r="K248" s="32">
        <v>515</v>
      </c>
      <c r="L248" s="32">
        <v>552</v>
      </c>
      <c r="M248" s="32">
        <v>258</v>
      </c>
    </row>
    <row r="249" spans="1:13">
      <c r="A249" s="34" t="s">
        <v>278</v>
      </c>
      <c r="B249" s="32">
        <v>1058794</v>
      </c>
      <c r="C249" s="32">
        <v>642446</v>
      </c>
      <c r="D249" s="32">
        <v>964561</v>
      </c>
      <c r="E249" s="32">
        <v>965540</v>
      </c>
      <c r="F249" s="32">
        <v>819169</v>
      </c>
      <c r="G249" s="32">
        <v>874550</v>
      </c>
      <c r="H249" s="32">
        <v>982947</v>
      </c>
      <c r="I249" s="32">
        <v>1152086</v>
      </c>
      <c r="J249" s="32">
        <v>1056817</v>
      </c>
      <c r="K249" s="32">
        <v>1064439</v>
      </c>
      <c r="L249" s="32">
        <v>1023129</v>
      </c>
      <c r="M249" s="32">
        <v>993793</v>
      </c>
    </row>
    <row r="250" spans="1:13">
      <c r="A250" s="33" t="s">
        <v>279</v>
      </c>
      <c r="B250" s="32">
        <v>1236616</v>
      </c>
      <c r="C250" s="32">
        <v>1093068</v>
      </c>
      <c r="D250" s="32">
        <v>1065072</v>
      </c>
      <c r="E250" s="32">
        <v>1050835</v>
      </c>
      <c r="F250" s="32">
        <v>1087357</v>
      </c>
      <c r="G250" s="32">
        <v>1137205</v>
      </c>
      <c r="H250" s="32">
        <v>1056016</v>
      </c>
      <c r="I250" s="32">
        <v>840412</v>
      </c>
      <c r="J250" s="32">
        <v>818608</v>
      </c>
      <c r="K250" s="32">
        <v>1088267</v>
      </c>
      <c r="L250" s="32">
        <v>1086039</v>
      </c>
      <c r="M250" s="32">
        <v>992313</v>
      </c>
    </row>
    <row r="251" spans="1:13">
      <c r="A251" s="33" t="s">
        <v>280</v>
      </c>
      <c r="B251" s="32">
        <v>870607</v>
      </c>
      <c r="C251" s="32">
        <v>958325</v>
      </c>
      <c r="D251" s="32">
        <v>997738</v>
      </c>
      <c r="E251" s="32">
        <v>1042329</v>
      </c>
      <c r="F251" s="32">
        <v>1032846</v>
      </c>
      <c r="G251" s="32">
        <v>964871</v>
      </c>
      <c r="H251" s="32">
        <v>942405</v>
      </c>
      <c r="I251" s="32">
        <v>944073</v>
      </c>
      <c r="J251" s="32">
        <v>959849</v>
      </c>
      <c r="K251" s="32">
        <v>965004</v>
      </c>
      <c r="L251" s="32">
        <v>1000483</v>
      </c>
      <c r="M251" s="32">
        <v>898154</v>
      </c>
    </row>
    <row r="252" spans="1:13">
      <c r="A252" s="33" t="s">
        <v>281</v>
      </c>
      <c r="B252" s="32">
        <v>82000</v>
      </c>
      <c r="C252" s="32">
        <v>82000</v>
      </c>
      <c r="D252" s="32">
        <v>82000</v>
      </c>
      <c r="E252" s="32">
        <v>82000</v>
      </c>
      <c r="F252" s="32">
        <v>82000</v>
      </c>
      <c r="G252" s="32">
        <v>82000</v>
      </c>
      <c r="H252" s="32">
        <v>82000</v>
      </c>
      <c r="I252" s="32">
        <v>82000</v>
      </c>
      <c r="J252" s="32">
        <v>82000</v>
      </c>
      <c r="K252" s="32">
        <v>82000</v>
      </c>
      <c r="L252" s="32">
        <v>82000</v>
      </c>
      <c r="M252" s="32">
        <v>77000</v>
      </c>
    </row>
    <row r="253" spans="1:13">
      <c r="A253" s="33" t="s">
        <v>282</v>
      </c>
      <c r="B253" s="32">
        <v>432000</v>
      </c>
      <c r="C253" s="32">
        <v>432000</v>
      </c>
      <c r="D253" s="32">
        <v>432000</v>
      </c>
      <c r="E253" s="32">
        <v>432000</v>
      </c>
      <c r="F253" s="32">
        <v>432000</v>
      </c>
      <c r="G253" s="32">
        <v>432000</v>
      </c>
      <c r="H253" s="32">
        <v>432000</v>
      </c>
      <c r="I253" s="32">
        <v>432000</v>
      </c>
      <c r="J253" s="32">
        <v>432000</v>
      </c>
      <c r="K253" s="32">
        <v>432000</v>
      </c>
      <c r="L253" s="32">
        <v>432000</v>
      </c>
      <c r="M253" s="32">
        <v>397000</v>
      </c>
    </row>
    <row r="254" spans="1:13">
      <c r="A254" s="33" t="s">
        <v>283</v>
      </c>
      <c r="B254" s="32">
        <v>237000</v>
      </c>
      <c r="C254" s="32">
        <v>237000</v>
      </c>
      <c r="D254" s="32">
        <v>237000</v>
      </c>
      <c r="E254" s="32">
        <v>237000</v>
      </c>
      <c r="F254" s="32">
        <v>237000</v>
      </c>
      <c r="G254" s="32">
        <v>237000</v>
      </c>
      <c r="H254" s="32">
        <v>237000</v>
      </c>
      <c r="I254" s="32">
        <v>237000</v>
      </c>
      <c r="J254" s="32">
        <v>237000</v>
      </c>
      <c r="K254" s="32">
        <v>237000</v>
      </c>
      <c r="L254" s="32">
        <v>237000</v>
      </c>
      <c r="M254" s="32">
        <v>212000</v>
      </c>
    </row>
    <row r="255" spans="1:13">
      <c r="A255" s="33" t="s">
        <v>284</v>
      </c>
      <c r="B255" s="32">
        <v>208226</v>
      </c>
      <c r="C255" s="32">
        <v>221909</v>
      </c>
      <c r="D255" s="32">
        <v>200910</v>
      </c>
      <c r="E255" s="32">
        <v>263084</v>
      </c>
      <c r="F255" s="32">
        <v>330215</v>
      </c>
      <c r="G255" s="32">
        <v>332971</v>
      </c>
      <c r="H255" s="32">
        <v>188033</v>
      </c>
      <c r="I255" s="32">
        <v>244454</v>
      </c>
      <c r="J255" s="32">
        <v>268839</v>
      </c>
      <c r="K255" s="32">
        <v>324962</v>
      </c>
      <c r="L255" s="32">
        <v>349916</v>
      </c>
      <c r="M255" s="32">
        <v>205681</v>
      </c>
    </row>
    <row r="256" spans="1:13">
      <c r="A256" s="33" t="s">
        <v>285</v>
      </c>
      <c r="B256" s="35">
        <v>-8024</v>
      </c>
      <c r="C256" s="35">
        <v>-14890</v>
      </c>
      <c r="D256" s="32">
        <v>0</v>
      </c>
      <c r="E256" s="35">
        <v>-8024</v>
      </c>
      <c r="F256" s="35">
        <v>-8024</v>
      </c>
      <c r="G256" s="32">
        <v>0</v>
      </c>
      <c r="H256" s="35">
        <v>-8024</v>
      </c>
      <c r="I256" s="35">
        <v>-8024</v>
      </c>
      <c r="J256" s="32">
        <v>0</v>
      </c>
      <c r="K256" s="35">
        <v>-8024</v>
      </c>
      <c r="L256" s="35">
        <v>-8024</v>
      </c>
      <c r="M256" s="32">
        <v>0</v>
      </c>
    </row>
    <row r="257" spans="1:13">
      <c r="A257" s="33" t="s">
        <v>286</v>
      </c>
      <c r="B257" s="32">
        <v>24880</v>
      </c>
      <c r="C257" s="32">
        <v>16900</v>
      </c>
      <c r="D257" s="32">
        <v>22857</v>
      </c>
      <c r="E257" s="32">
        <v>17361</v>
      </c>
      <c r="F257" s="32">
        <v>11813</v>
      </c>
      <c r="G257" s="32">
        <v>17405</v>
      </c>
      <c r="H257" s="32">
        <v>16499</v>
      </c>
      <c r="I257" s="32">
        <v>13341</v>
      </c>
      <c r="J257" s="32">
        <v>18802</v>
      </c>
      <c r="K257" s="32">
        <v>15105</v>
      </c>
      <c r="L257" s="32">
        <v>16042</v>
      </c>
      <c r="M257" s="32">
        <v>21703</v>
      </c>
    </row>
    <row r="258" spans="1:13">
      <c r="A258" s="33" t="s">
        <v>287</v>
      </c>
      <c r="B258" s="32">
        <v>0</v>
      </c>
      <c r="C258" s="32">
        <v>0</v>
      </c>
      <c r="D258" s="32">
        <v>0</v>
      </c>
      <c r="E258" s="32">
        <v>0</v>
      </c>
      <c r="F258" s="32">
        <v>0</v>
      </c>
      <c r="G258" s="32">
        <v>0</v>
      </c>
      <c r="H258" s="32">
        <v>0</v>
      </c>
      <c r="I258" s="32">
        <v>0</v>
      </c>
      <c r="J258" s="32">
        <v>0</v>
      </c>
      <c r="K258" s="32">
        <v>0</v>
      </c>
      <c r="L258" s="32">
        <v>0</v>
      </c>
      <c r="M258" s="32">
        <v>0</v>
      </c>
    </row>
    <row r="259" spans="1:13">
      <c r="A259" s="33" t="s">
        <v>288</v>
      </c>
      <c r="B259" s="32">
        <v>205</v>
      </c>
      <c r="C259" s="32">
        <v>213</v>
      </c>
      <c r="D259" s="32">
        <v>214</v>
      </c>
      <c r="E259" s="32">
        <v>219</v>
      </c>
      <c r="F259" s="32">
        <v>224</v>
      </c>
      <c r="G259" s="32">
        <v>227</v>
      </c>
      <c r="H259" s="32">
        <v>228</v>
      </c>
      <c r="I259" s="32">
        <v>229</v>
      </c>
      <c r="J259" s="32">
        <v>98</v>
      </c>
      <c r="K259" s="32">
        <v>24907</v>
      </c>
      <c r="L259" s="32">
        <v>85</v>
      </c>
      <c r="M259" s="32">
        <v>85</v>
      </c>
    </row>
    <row r="260" spans="1:13">
      <c r="A260" s="33" t="s">
        <v>289</v>
      </c>
      <c r="B260" s="32">
        <v>1504818</v>
      </c>
      <c r="C260" s="32">
        <v>1636755</v>
      </c>
      <c r="D260" s="32">
        <v>350344</v>
      </c>
      <c r="E260" s="32">
        <v>467125</v>
      </c>
      <c r="F260" s="32">
        <v>583906</v>
      </c>
      <c r="G260" s="32">
        <v>804478</v>
      </c>
      <c r="H260" s="32">
        <v>938558</v>
      </c>
      <c r="I260" s="32">
        <v>1072637</v>
      </c>
      <c r="J260" s="32">
        <v>1219343</v>
      </c>
      <c r="K260" s="32">
        <v>1354825</v>
      </c>
      <c r="L260" s="32">
        <v>1490308</v>
      </c>
      <c r="M260" s="32">
        <v>1532945</v>
      </c>
    </row>
    <row r="261" spans="1:13">
      <c r="A261" s="33" t="s">
        <v>290</v>
      </c>
      <c r="B261" s="32">
        <v>438773</v>
      </c>
      <c r="C261" s="32">
        <v>504271</v>
      </c>
      <c r="D261" s="32">
        <v>537758</v>
      </c>
      <c r="E261" s="32">
        <v>726711</v>
      </c>
      <c r="F261" s="32">
        <v>884396</v>
      </c>
      <c r="G261" s="32">
        <v>863489</v>
      </c>
      <c r="H261" s="32">
        <v>452232</v>
      </c>
      <c r="I261" s="32">
        <v>544191</v>
      </c>
      <c r="J261" s="32">
        <v>1496703</v>
      </c>
      <c r="K261" s="32">
        <v>752879</v>
      </c>
      <c r="L261" s="32">
        <v>854814</v>
      </c>
      <c r="M261" s="32">
        <v>424636</v>
      </c>
    </row>
    <row r="262" spans="1:13">
      <c r="A262" s="33" t="s">
        <v>291</v>
      </c>
      <c r="B262" s="32">
        <v>60455</v>
      </c>
      <c r="C262" s="32">
        <v>31414</v>
      </c>
      <c r="D262" s="32">
        <v>0</v>
      </c>
      <c r="E262" s="35">
        <v>-5818</v>
      </c>
      <c r="F262" s="35">
        <v>-7005</v>
      </c>
      <c r="G262" s="32">
        <v>6046</v>
      </c>
      <c r="H262" s="32">
        <v>5841</v>
      </c>
      <c r="I262" s="32">
        <v>215</v>
      </c>
      <c r="J262" s="32">
        <v>5934</v>
      </c>
      <c r="K262" s="32">
        <v>5821</v>
      </c>
      <c r="L262" s="35">
        <v>-4852</v>
      </c>
      <c r="M262" s="32">
        <v>0</v>
      </c>
    </row>
    <row r="263" spans="1:13">
      <c r="A263" s="33" t="s">
        <v>292</v>
      </c>
      <c r="B263" s="32">
        <v>41380</v>
      </c>
      <c r="C263" s="32">
        <v>82760</v>
      </c>
      <c r="D263" s="32">
        <v>255880</v>
      </c>
      <c r="E263" s="32">
        <v>165520</v>
      </c>
      <c r="F263" s="32">
        <v>206900</v>
      </c>
      <c r="G263" s="32">
        <v>488744</v>
      </c>
      <c r="H263" s="32">
        <v>339598</v>
      </c>
      <c r="I263" s="32">
        <v>0</v>
      </c>
      <c r="J263" s="32">
        <v>36755</v>
      </c>
      <c r="K263" s="32">
        <v>0</v>
      </c>
      <c r="L263" s="32">
        <v>0</v>
      </c>
      <c r="M263" s="32">
        <v>24503</v>
      </c>
    </row>
    <row r="264" spans="1:13">
      <c r="A264" s="33" t="s">
        <v>293</v>
      </c>
      <c r="B264" s="32">
        <v>0</v>
      </c>
      <c r="C264" s="32">
        <v>0</v>
      </c>
      <c r="D264" s="32">
        <v>778386</v>
      </c>
      <c r="E264" s="32">
        <v>0</v>
      </c>
      <c r="F264" s="32">
        <v>0</v>
      </c>
      <c r="G264" s="32">
        <v>0</v>
      </c>
      <c r="H264" s="32">
        <v>0</v>
      </c>
      <c r="I264" s="32">
        <v>0</v>
      </c>
      <c r="J264" s="32">
        <v>50</v>
      </c>
      <c r="K264" s="32">
        <v>0</v>
      </c>
      <c r="L264" s="32">
        <v>0</v>
      </c>
      <c r="M264" s="32">
        <v>4675</v>
      </c>
    </row>
    <row r="265" spans="1:13">
      <c r="A265" s="33" t="s">
        <v>294</v>
      </c>
      <c r="B265" s="32">
        <v>1002939</v>
      </c>
      <c r="C265" s="32">
        <v>1040646</v>
      </c>
      <c r="D265" s="32">
        <v>917817</v>
      </c>
      <c r="E265" s="32">
        <v>1086632</v>
      </c>
      <c r="F265" s="32">
        <v>785835</v>
      </c>
      <c r="G265" s="32">
        <v>689064</v>
      </c>
      <c r="H265" s="32">
        <v>341887</v>
      </c>
      <c r="I265" s="32">
        <v>721806</v>
      </c>
      <c r="J265" s="32">
        <v>763042</v>
      </c>
      <c r="K265" s="32">
        <v>882250</v>
      </c>
      <c r="L265" s="32">
        <v>964347</v>
      </c>
      <c r="M265" s="32">
        <v>1026071</v>
      </c>
    </row>
    <row r="266" spans="1:13">
      <c r="A266" s="34" t="s">
        <v>295</v>
      </c>
      <c r="B266" s="32">
        <v>6131876</v>
      </c>
      <c r="C266" s="32">
        <v>6322370</v>
      </c>
      <c r="D266" s="32">
        <v>5877976</v>
      </c>
      <c r="E266" s="32">
        <v>5556974</v>
      </c>
      <c r="F266" s="32">
        <v>5659463</v>
      </c>
      <c r="G266" s="32">
        <v>6055500</v>
      </c>
      <c r="H266" s="32">
        <v>5024274</v>
      </c>
      <c r="I266" s="32">
        <v>5124334</v>
      </c>
      <c r="J266" s="32">
        <v>6339023</v>
      </c>
      <c r="K266" s="32">
        <v>6156996</v>
      </c>
      <c r="L266" s="32">
        <v>6500157</v>
      </c>
      <c r="M266" s="32">
        <v>5816767</v>
      </c>
    </row>
    <row r="267" spans="1:13">
      <c r="A267" s="33" t="s">
        <v>296</v>
      </c>
      <c r="B267" s="32">
        <v>0</v>
      </c>
      <c r="C267" s="32">
        <v>0</v>
      </c>
      <c r="D267" s="32">
        <v>337191</v>
      </c>
      <c r="E267" s="32">
        <v>0</v>
      </c>
      <c r="F267" s="32">
        <v>0</v>
      </c>
      <c r="G267" s="32">
        <v>348848</v>
      </c>
      <c r="H267" s="32">
        <v>0</v>
      </c>
      <c r="I267" s="32">
        <v>0</v>
      </c>
      <c r="J267" s="32">
        <v>334960</v>
      </c>
      <c r="K267" s="32">
        <v>0</v>
      </c>
      <c r="L267" s="32">
        <v>0</v>
      </c>
      <c r="M267" s="32">
        <v>357621</v>
      </c>
    </row>
    <row r="268" spans="1:13">
      <c r="A268" s="33" t="s">
        <v>297</v>
      </c>
      <c r="B268" s="32">
        <v>0</v>
      </c>
      <c r="C268" s="32">
        <v>0</v>
      </c>
      <c r="D268" s="32">
        <v>0</v>
      </c>
      <c r="E268" s="32">
        <v>0</v>
      </c>
      <c r="F268" s="32">
        <v>0</v>
      </c>
      <c r="G268" s="32">
        <v>0</v>
      </c>
      <c r="H268" s="32">
        <v>0</v>
      </c>
      <c r="I268" s="32">
        <v>0</v>
      </c>
      <c r="J268" s="32">
        <v>0</v>
      </c>
      <c r="K268" s="32">
        <v>0</v>
      </c>
      <c r="L268" s="32">
        <v>0</v>
      </c>
      <c r="M268" s="32">
        <v>0</v>
      </c>
    </row>
    <row r="269" spans="1:13" ht="22.5">
      <c r="A269" s="34" t="s">
        <v>298</v>
      </c>
      <c r="B269" s="32">
        <v>0</v>
      </c>
      <c r="C269" s="32">
        <v>0</v>
      </c>
      <c r="D269" s="32">
        <v>337190</v>
      </c>
      <c r="E269" s="32">
        <v>0</v>
      </c>
      <c r="F269" s="32">
        <v>0</v>
      </c>
      <c r="G269" s="32">
        <v>348848</v>
      </c>
      <c r="H269" s="32">
        <v>0</v>
      </c>
      <c r="I269" s="32">
        <v>0</v>
      </c>
      <c r="J269" s="32">
        <v>334960</v>
      </c>
      <c r="K269" s="32">
        <v>0</v>
      </c>
      <c r="L269" s="32">
        <v>0</v>
      </c>
      <c r="M269" s="32">
        <v>357621</v>
      </c>
    </row>
    <row r="270" spans="1:13">
      <c r="A270" s="36" t="s">
        <v>299</v>
      </c>
      <c r="B270" s="37">
        <v>277502667</v>
      </c>
      <c r="C270" s="37">
        <v>269122191</v>
      </c>
      <c r="D270" s="37">
        <v>267259765</v>
      </c>
      <c r="E270" s="37">
        <v>264619628</v>
      </c>
      <c r="F270" s="37">
        <v>264195438</v>
      </c>
      <c r="G270" s="37">
        <v>260327629</v>
      </c>
      <c r="H270" s="37">
        <v>268733078</v>
      </c>
      <c r="I270" s="37">
        <v>264106110</v>
      </c>
      <c r="J270" s="37">
        <v>268448358</v>
      </c>
      <c r="K270" s="37">
        <v>270438776</v>
      </c>
      <c r="L270" s="37">
        <v>265311983</v>
      </c>
      <c r="M270" s="37">
        <v>91689289</v>
      </c>
    </row>
    <row r="271" spans="1:13">
      <c r="A271" s="26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</row>
    <row r="272" spans="1:13">
      <c r="A272" s="30" t="s">
        <v>300</v>
      </c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</row>
    <row r="273" spans="1:13">
      <c r="A273" s="33" t="s">
        <v>301</v>
      </c>
      <c r="B273" s="32">
        <v>5351922</v>
      </c>
      <c r="C273" s="32">
        <v>5512309</v>
      </c>
      <c r="D273" s="32">
        <v>5565181</v>
      </c>
      <c r="E273" s="32">
        <v>5559178</v>
      </c>
      <c r="F273" s="32">
        <v>5799077</v>
      </c>
      <c r="G273" s="32">
        <v>6491467</v>
      </c>
      <c r="H273" s="32">
        <v>6880850</v>
      </c>
      <c r="I273" s="32">
        <v>7067683</v>
      </c>
      <c r="J273" s="32">
        <v>6343437</v>
      </c>
      <c r="K273" s="32">
        <v>7093667</v>
      </c>
      <c r="L273" s="32">
        <v>7213230</v>
      </c>
      <c r="M273" s="32">
        <v>6903029</v>
      </c>
    </row>
    <row r="274" spans="1:13">
      <c r="A274" s="33" t="s">
        <v>302</v>
      </c>
      <c r="B274" s="32">
        <v>579262</v>
      </c>
      <c r="C274" s="32">
        <v>579262</v>
      </c>
      <c r="D274" s="32">
        <v>579262</v>
      </c>
      <c r="E274" s="32">
        <v>579262</v>
      </c>
      <c r="F274" s="32">
        <v>579262</v>
      </c>
      <c r="G274" s="32">
        <v>579262</v>
      </c>
      <c r="H274" s="32">
        <v>579262</v>
      </c>
      <c r="I274" s="32">
        <v>579262</v>
      </c>
      <c r="J274" s="32">
        <v>579262</v>
      </c>
      <c r="K274" s="32">
        <v>579262</v>
      </c>
      <c r="L274" s="32">
        <v>579262</v>
      </c>
      <c r="M274" s="32">
        <v>789393</v>
      </c>
    </row>
    <row r="275" spans="1:13" ht="19.350000000000001" customHeight="1">
      <c r="A275" s="34" t="s">
        <v>303</v>
      </c>
      <c r="B275" s="32">
        <v>5931184</v>
      </c>
      <c r="C275" s="32">
        <v>6091571</v>
      </c>
      <c r="D275" s="32">
        <v>6144443</v>
      </c>
      <c r="E275" s="32">
        <v>6138439</v>
      </c>
      <c r="F275" s="32">
        <v>6378339</v>
      </c>
      <c r="G275" s="32">
        <v>7070729</v>
      </c>
      <c r="H275" s="32">
        <v>7460112</v>
      </c>
      <c r="I275" s="32">
        <v>7646945</v>
      </c>
      <c r="J275" s="32">
        <v>6922699</v>
      </c>
      <c r="K275" s="32">
        <v>7672928</v>
      </c>
      <c r="L275" s="32">
        <v>7792492</v>
      </c>
      <c r="M275" s="32">
        <v>7692422</v>
      </c>
    </row>
    <row r="276" spans="1:13">
      <c r="A276" s="33" t="s">
        <v>304</v>
      </c>
      <c r="B276" s="32">
        <v>25688</v>
      </c>
      <c r="C276" s="32">
        <v>20688</v>
      </c>
      <c r="D276" s="32">
        <v>0</v>
      </c>
      <c r="E276" s="32">
        <v>0</v>
      </c>
      <c r="F276" s="32">
        <v>12828</v>
      </c>
      <c r="G276" s="32">
        <v>0</v>
      </c>
      <c r="H276" s="32">
        <v>18364</v>
      </c>
      <c r="I276" s="32">
        <v>46874</v>
      </c>
      <c r="J276" s="32">
        <v>0</v>
      </c>
      <c r="K276" s="32">
        <v>74438</v>
      </c>
      <c r="L276" s="32">
        <v>74438</v>
      </c>
      <c r="M276" s="32">
        <v>0</v>
      </c>
    </row>
    <row r="277" spans="1:13">
      <c r="A277" s="33" t="s">
        <v>305</v>
      </c>
      <c r="B277" s="32">
        <v>0</v>
      </c>
      <c r="C277" s="32">
        <v>0</v>
      </c>
      <c r="D277" s="32">
        <v>20688</v>
      </c>
      <c r="E277" s="32">
        <v>0</v>
      </c>
      <c r="F277" s="32">
        <v>0</v>
      </c>
      <c r="G277" s="32">
        <v>18364</v>
      </c>
      <c r="H277" s="32">
        <v>0</v>
      </c>
      <c r="I277" s="32">
        <v>0</v>
      </c>
      <c r="J277" s="32">
        <v>20181</v>
      </c>
      <c r="K277" s="32">
        <v>0</v>
      </c>
      <c r="L277" s="32">
        <v>0</v>
      </c>
      <c r="M277" s="32">
        <v>45392</v>
      </c>
    </row>
    <row r="278" spans="1:13">
      <c r="A278" s="33" t="s">
        <v>306</v>
      </c>
      <c r="B278" s="32">
        <v>0</v>
      </c>
      <c r="C278" s="32">
        <v>0</v>
      </c>
      <c r="D278" s="32">
        <v>0</v>
      </c>
      <c r="E278" s="32">
        <v>0</v>
      </c>
      <c r="F278" s="32">
        <v>394186</v>
      </c>
      <c r="G278" s="32">
        <v>337874</v>
      </c>
      <c r="H278" s="32">
        <v>281562</v>
      </c>
      <c r="I278" s="32">
        <v>225249</v>
      </c>
      <c r="J278" s="32">
        <v>168808</v>
      </c>
      <c r="K278" s="32">
        <v>112539</v>
      </c>
      <c r="L278" s="32">
        <v>56269</v>
      </c>
      <c r="M278" s="32">
        <v>0</v>
      </c>
    </row>
    <row r="279" spans="1:13">
      <c r="A279" s="33" t="s">
        <v>307</v>
      </c>
      <c r="B279" s="32">
        <v>1526604</v>
      </c>
      <c r="C279" s="32">
        <v>1526604</v>
      </c>
      <c r="D279" s="32">
        <v>1553093</v>
      </c>
      <c r="E279" s="32">
        <v>1553093</v>
      </c>
      <c r="F279" s="32">
        <v>1553093</v>
      </c>
      <c r="G279" s="32">
        <v>1595918</v>
      </c>
      <c r="H279" s="32">
        <v>1595918</v>
      </c>
      <c r="I279" s="32">
        <v>1595918</v>
      </c>
      <c r="J279" s="32">
        <v>1578224</v>
      </c>
      <c r="K279" s="32">
        <v>1578224</v>
      </c>
      <c r="L279" s="32">
        <v>1578224</v>
      </c>
      <c r="M279" s="32">
        <v>1593520</v>
      </c>
    </row>
    <row r="280" spans="1:13">
      <c r="A280" s="34" t="s">
        <v>308</v>
      </c>
      <c r="B280" s="32">
        <v>1552292</v>
      </c>
      <c r="C280" s="32">
        <v>1547292</v>
      </c>
      <c r="D280" s="32">
        <v>1573781</v>
      </c>
      <c r="E280" s="32">
        <v>1553093</v>
      </c>
      <c r="F280" s="32">
        <v>1960107</v>
      </c>
      <c r="G280" s="32">
        <v>1952156</v>
      </c>
      <c r="H280" s="32">
        <v>1895843</v>
      </c>
      <c r="I280" s="32">
        <v>1868041</v>
      </c>
      <c r="J280" s="32">
        <v>1767213</v>
      </c>
      <c r="K280" s="32">
        <v>1765201</v>
      </c>
      <c r="L280" s="32">
        <v>1708931</v>
      </c>
      <c r="M280" s="32">
        <v>1638913</v>
      </c>
    </row>
    <row r="281" spans="1:13">
      <c r="A281" s="33" t="s">
        <v>309</v>
      </c>
      <c r="B281" s="32">
        <v>815823</v>
      </c>
      <c r="C281" s="32">
        <v>815823</v>
      </c>
      <c r="D281" s="32">
        <v>778953</v>
      </c>
      <c r="E281" s="32">
        <v>778953</v>
      </c>
      <c r="F281" s="32">
        <v>778953</v>
      </c>
      <c r="G281" s="32">
        <v>742084</v>
      </c>
      <c r="H281" s="32">
        <v>742084</v>
      </c>
      <c r="I281" s="32">
        <v>742084</v>
      </c>
      <c r="J281" s="32">
        <v>706844</v>
      </c>
      <c r="K281" s="32">
        <v>706844</v>
      </c>
      <c r="L281" s="32">
        <v>706844</v>
      </c>
      <c r="M281" s="32">
        <v>680016</v>
      </c>
    </row>
    <row r="282" spans="1:13">
      <c r="A282" s="33" t="s">
        <v>310</v>
      </c>
      <c r="B282" s="32">
        <v>972305</v>
      </c>
      <c r="C282" s="32">
        <v>1008509</v>
      </c>
      <c r="D282" s="32">
        <v>1044713</v>
      </c>
      <c r="E282" s="32">
        <v>1080917</v>
      </c>
      <c r="F282" s="32">
        <v>1117121</v>
      </c>
      <c r="G282" s="32">
        <v>1153325</v>
      </c>
      <c r="H282" s="32">
        <v>1189529</v>
      </c>
      <c r="I282" s="32">
        <v>1225733</v>
      </c>
      <c r="J282" s="32">
        <v>1261937</v>
      </c>
      <c r="K282" s="32">
        <v>1298141</v>
      </c>
      <c r="L282" s="32">
        <v>1334345</v>
      </c>
      <c r="M282" s="32">
        <v>1370549</v>
      </c>
    </row>
    <row r="283" spans="1:13">
      <c r="A283" s="33" t="s">
        <v>311</v>
      </c>
      <c r="B283" s="32">
        <v>87355407</v>
      </c>
      <c r="C283" s="32">
        <v>87167495</v>
      </c>
      <c r="D283" s="32">
        <v>86952048</v>
      </c>
      <c r="E283" s="32">
        <v>86844322</v>
      </c>
      <c r="F283" s="32">
        <v>86674265</v>
      </c>
      <c r="G283" s="32">
        <v>86098117</v>
      </c>
      <c r="H283" s="32">
        <v>85862222</v>
      </c>
      <c r="I283" s="32">
        <v>85669814</v>
      </c>
      <c r="J283" s="32">
        <v>85518094</v>
      </c>
      <c r="K283" s="32">
        <v>85433384</v>
      </c>
      <c r="L283" s="32">
        <v>85211095</v>
      </c>
      <c r="M283" s="32">
        <v>85500995</v>
      </c>
    </row>
    <row r="284" spans="1:13">
      <c r="A284" s="33" t="s">
        <v>312</v>
      </c>
      <c r="B284" s="32">
        <v>4449922</v>
      </c>
      <c r="C284" s="32">
        <v>4449922</v>
      </c>
      <c r="D284" s="32">
        <v>4422009</v>
      </c>
      <c r="E284" s="32">
        <v>4412704</v>
      </c>
      <c r="F284" s="32">
        <v>4403400</v>
      </c>
      <c r="G284" s="32">
        <v>4394096</v>
      </c>
      <c r="H284" s="32">
        <v>4384792</v>
      </c>
      <c r="I284" s="32">
        <v>4375487</v>
      </c>
      <c r="J284" s="32">
        <v>4366183</v>
      </c>
      <c r="K284" s="32">
        <v>4356879</v>
      </c>
      <c r="L284" s="32">
        <v>4347574</v>
      </c>
      <c r="M284" s="32">
        <v>4593355</v>
      </c>
    </row>
    <row r="285" spans="1:13">
      <c r="A285" s="33" t="s">
        <v>313</v>
      </c>
      <c r="B285" s="32">
        <v>1559229</v>
      </c>
      <c r="C285" s="32">
        <v>1559229</v>
      </c>
      <c r="D285" s="32">
        <v>1552758</v>
      </c>
      <c r="E285" s="32">
        <v>1550601</v>
      </c>
      <c r="F285" s="32">
        <v>1548443</v>
      </c>
      <c r="G285" s="32">
        <v>1546286</v>
      </c>
      <c r="H285" s="32">
        <v>1544129</v>
      </c>
      <c r="I285" s="32">
        <v>1541972</v>
      </c>
      <c r="J285" s="32">
        <v>1539815</v>
      </c>
      <c r="K285" s="32">
        <v>1537658</v>
      </c>
      <c r="L285" s="32">
        <v>1535500</v>
      </c>
      <c r="M285" s="32">
        <v>1965218</v>
      </c>
    </row>
    <row r="286" spans="1:13">
      <c r="A286" s="34" t="s">
        <v>314</v>
      </c>
      <c r="B286" s="32">
        <v>95152686</v>
      </c>
      <c r="C286" s="32">
        <v>95000978</v>
      </c>
      <c r="D286" s="32">
        <v>94750481</v>
      </c>
      <c r="E286" s="32">
        <v>94667498</v>
      </c>
      <c r="F286" s="32">
        <v>94522183</v>
      </c>
      <c r="G286" s="32">
        <v>93933908</v>
      </c>
      <c r="H286" s="32">
        <v>93722756</v>
      </c>
      <c r="I286" s="32">
        <v>93555090</v>
      </c>
      <c r="J286" s="32">
        <v>93392873</v>
      </c>
      <c r="K286" s="32">
        <v>93332905</v>
      </c>
      <c r="L286" s="32">
        <v>93135359</v>
      </c>
      <c r="M286" s="32">
        <v>94110134</v>
      </c>
    </row>
    <row r="287" spans="1:13">
      <c r="A287" s="33" t="s">
        <v>315</v>
      </c>
      <c r="B287" s="32">
        <v>139048118</v>
      </c>
      <c r="C287" s="32">
        <v>139045120</v>
      </c>
      <c r="D287" s="32">
        <v>140486011</v>
      </c>
      <c r="E287" s="32">
        <v>140723822</v>
      </c>
      <c r="F287" s="32">
        <v>141100143</v>
      </c>
      <c r="G287" s="32">
        <v>141756026</v>
      </c>
      <c r="H287" s="32">
        <v>142309512</v>
      </c>
      <c r="I287" s="32">
        <v>142727014</v>
      </c>
      <c r="J287" s="32">
        <v>141529429</v>
      </c>
      <c r="K287" s="32">
        <v>141724327</v>
      </c>
      <c r="L287" s="32">
        <v>142244926</v>
      </c>
      <c r="M287" s="32">
        <v>141144214</v>
      </c>
    </row>
    <row r="288" spans="1:13">
      <c r="A288" s="33" t="s">
        <v>316</v>
      </c>
      <c r="B288" s="32">
        <v>46628</v>
      </c>
      <c r="C288" s="32">
        <v>46628</v>
      </c>
      <c r="D288" s="32">
        <v>46628</v>
      </c>
      <c r="E288" s="32">
        <v>46628</v>
      </c>
      <c r="F288" s="32">
        <v>46628</v>
      </c>
      <c r="G288" s="32">
        <v>46628</v>
      </c>
      <c r="H288" s="32">
        <v>46628</v>
      </c>
      <c r="I288" s="32">
        <v>46628</v>
      </c>
      <c r="J288" s="32">
        <v>86095</v>
      </c>
      <c r="K288" s="32">
        <v>86095</v>
      </c>
      <c r="L288" s="32">
        <v>86095</v>
      </c>
      <c r="M288" s="32">
        <v>86095</v>
      </c>
    </row>
    <row r="289" spans="1:13">
      <c r="A289" s="33" t="s">
        <v>317</v>
      </c>
      <c r="B289" s="32">
        <v>18417786</v>
      </c>
      <c r="C289" s="32">
        <v>18555018</v>
      </c>
      <c r="D289" s="32">
        <v>18605709</v>
      </c>
      <c r="E289" s="32">
        <v>18666645</v>
      </c>
      <c r="F289" s="32">
        <v>18762840</v>
      </c>
      <c r="G289" s="32">
        <v>19183018</v>
      </c>
      <c r="H289" s="32">
        <v>19376073</v>
      </c>
      <c r="I289" s="32">
        <v>19533539</v>
      </c>
      <c r="J289" s="32">
        <v>20325749</v>
      </c>
      <c r="K289" s="32">
        <v>20399819</v>
      </c>
      <c r="L289" s="32">
        <v>20594188</v>
      </c>
      <c r="M289" s="32">
        <v>20864553</v>
      </c>
    </row>
    <row r="290" spans="1:13">
      <c r="A290" s="33" t="s">
        <v>318</v>
      </c>
      <c r="B290" s="32">
        <v>3091435</v>
      </c>
      <c r="C290" s="32">
        <v>3091435</v>
      </c>
      <c r="D290" s="32">
        <v>2936213</v>
      </c>
      <c r="E290" s="32">
        <v>2936213</v>
      </c>
      <c r="F290" s="32">
        <v>2936213</v>
      </c>
      <c r="G290" s="32">
        <v>2780991</v>
      </c>
      <c r="H290" s="32">
        <v>2780991</v>
      </c>
      <c r="I290" s="32">
        <v>2780991</v>
      </c>
      <c r="J290" s="32">
        <v>2624968</v>
      </c>
      <c r="K290" s="32">
        <v>2624968</v>
      </c>
      <c r="L290" s="32">
        <v>2624968</v>
      </c>
      <c r="M290" s="32">
        <v>2818562</v>
      </c>
    </row>
    <row r="291" spans="1:13" ht="22.5">
      <c r="A291" s="34" t="s">
        <v>319</v>
      </c>
      <c r="B291" s="32">
        <v>160603967</v>
      </c>
      <c r="C291" s="32">
        <v>160738200</v>
      </c>
      <c r="D291" s="32">
        <v>162074561</v>
      </c>
      <c r="E291" s="32">
        <v>162373308</v>
      </c>
      <c r="F291" s="32">
        <v>162845824</v>
      </c>
      <c r="G291" s="32">
        <v>163766663</v>
      </c>
      <c r="H291" s="32">
        <v>164513204</v>
      </c>
      <c r="I291" s="32">
        <v>165088171</v>
      </c>
      <c r="J291" s="32">
        <v>164566241</v>
      </c>
      <c r="K291" s="32">
        <v>164835209</v>
      </c>
      <c r="L291" s="32">
        <v>165550176</v>
      </c>
      <c r="M291" s="32">
        <v>164913424</v>
      </c>
    </row>
    <row r="292" spans="1:13">
      <c r="A292" s="33" t="s">
        <v>320</v>
      </c>
      <c r="B292" s="32">
        <v>3034080</v>
      </c>
      <c r="C292" s="32">
        <v>3072373</v>
      </c>
      <c r="D292" s="32">
        <v>3053756</v>
      </c>
      <c r="E292" s="32">
        <v>2941906</v>
      </c>
      <c r="F292" s="32">
        <v>2873351</v>
      </c>
      <c r="G292" s="32">
        <v>2905399</v>
      </c>
      <c r="H292" s="32">
        <v>2841072</v>
      </c>
      <c r="I292" s="32">
        <v>2807944</v>
      </c>
      <c r="J292" s="32">
        <v>2744739</v>
      </c>
      <c r="K292" s="32">
        <v>3042972</v>
      </c>
      <c r="L292" s="32">
        <v>3030825</v>
      </c>
      <c r="M292" s="32">
        <v>3047703</v>
      </c>
    </row>
    <row r="293" spans="1:13">
      <c r="A293" s="33" t="s">
        <v>321</v>
      </c>
      <c r="B293" s="32">
        <v>9863183</v>
      </c>
      <c r="C293" s="32">
        <v>9954209</v>
      </c>
      <c r="D293" s="32">
        <v>9822368</v>
      </c>
      <c r="E293" s="32">
        <v>9911145</v>
      </c>
      <c r="F293" s="32">
        <v>10058875</v>
      </c>
      <c r="G293" s="32">
        <v>10338933</v>
      </c>
      <c r="H293" s="32">
        <v>10460860</v>
      </c>
      <c r="I293" s="32">
        <v>10496341</v>
      </c>
      <c r="J293" s="32">
        <v>10750282</v>
      </c>
      <c r="K293" s="32">
        <v>11051714</v>
      </c>
      <c r="L293" s="32">
        <v>10786802</v>
      </c>
      <c r="M293" s="32">
        <v>10730533</v>
      </c>
    </row>
    <row r="294" spans="1:13">
      <c r="A294" s="33" t="s">
        <v>322</v>
      </c>
      <c r="B294" s="32">
        <v>4895867</v>
      </c>
      <c r="C294" s="32">
        <v>4932346</v>
      </c>
      <c r="D294" s="32">
        <v>4945821</v>
      </c>
      <c r="E294" s="32">
        <v>4962019</v>
      </c>
      <c r="F294" s="32">
        <v>4987590</v>
      </c>
      <c r="G294" s="32">
        <v>5099283</v>
      </c>
      <c r="H294" s="32">
        <v>5150601</v>
      </c>
      <c r="I294" s="32">
        <v>5192459</v>
      </c>
      <c r="J294" s="32">
        <v>5403047</v>
      </c>
      <c r="K294" s="32">
        <v>5422736</v>
      </c>
      <c r="L294" s="32">
        <v>5474404</v>
      </c>
      <c r="M294" s="32">
        <v>5546273</v>
      </c>
    </row>
    <row r="295" spans="1:13">
      <c r="A295" s="34" t="s">
        <v>323</v>
      </c>
      <c r="B295" s="32">
        <v>17793129</v>
      </c>
      <c r="C295" s="32">
        <v>17958929</v>
      </c>
      <c r="D295" s="32">
        <v>17821944</v>
      </c>
      <c r="E295" s="32">
        <v>17815070</v>
      </c>
      <c r="F295" s="32">
        <v>17919815</v>
      </c>
      <c r="G295" s="32">
        <v>18343615</v>
      </c>
      <c r="H295" s="32">
        <v>18452534</v>
      </c>
      <c r="I295" s="32">
        <v>18496744</v>
      </c>
      <c r="J295" s="32">
        <v>18898067</v>
      </c>
      <c r="K295" s="32">
        <v>19517422</v>
      </c>
      <c r="L295" s="32">
        <v>19292031</v>
      </c>
      <c r="M295" s="32">
        <v>19324509</v>
      </c>
    </row>
    <row r="296" spans="1:13">
      <c r="A296" s="36" t="s">
        <v>324</v>
      </c>
      <c r="B296" s="37">
        <v>281033258</v>
      </c>
      <c r="C296" s="37">
        <v>281336970</v>
      </c>
      <c r="D296" s="37">
        <v>282365210</v>
      </c>
      <c r="E296" s="37">
        <v>282547408</v>
      </c>
      <c r="F296" s="37">
        <v>283626268</v>
      </c>
      <c r="G296" s="37">
        <v>285067070</v>
      </c>
      <c r="H296" s="37">
        <v>286044448</v>
      </c>
      <c r="I296" s="37">
        <v>286654991</v>
      </c>
      <c r="J296" s="37">
        <v>285547093</v>
      </c>
      <c r="K296" s="37">
        <v>287123666</v>
      </c>
      <c r="L296" s="37">
        <v>287478989</v>
      </c>
      <c r="M296" s="37">
        <v>287679400</v>
      </c>
    </row>
    <row r="297" spans="1:13">
      <c r="A297" s="26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</row>
    <row r="298" spans="1:13">
      <c r="A298" s="42" t="s">
        <v>325</v>
      </c>
      <c r="B298" s="32">
        <v>5615890</v>
      </c>
      <c r="C298" s="32">
        <v>9960699</v>
      </c>
      <c r="D298" s="32">
        <v>15698378</v>
      </c>
      <c r="E298" s="32">
        <v>18255273</v>
      </c>
      <c r="F298" s="32">
        <v>21505393</v>
      </c>
      <c r="G298" s="32">
        <v>26519536</v>
      </c>
      <c r="H298" s="32">
        <v>33046464</v>
      </c>
      <c r="I298" s="32">
        <v>38788822</v>
      </c>
      <c r="J298" s="32">
        <v>44586742</v>
      </c>
      <c r="K298" s="32">
        <v>48676987</v>
      </c>
      <c r="L298" s="32">
        <v>53216393</v>
      </c>
      <c r="M298" s="32">
        <v>58398395</v>
      </c>
    </row>
    <row r="299" spans="1:13">
      <c r="A299" s="26"/>
      <c r="B299" s="27"/>
      <c r="C299" s="27"/>
      <c r="D299" s="27"/>
      <c r="E299" s="27"/>
      <c r="F299" s="27"/>
      <c r="G299" s="27"/>
      <c r="H299" s="27"/>
      <c r="I299" s="27"/>
      <c r="J299" s="27"/>
      <c r="K299" s="27"/>
      <c r="L299" s="27"/>
      <c r="M299" s="27"/>
    </row>
    <row r="300" spans="1:13">
      <c r="A300" s="36" t="s">
        <v>326</v>
      </c>
      <c r="B300" s="37">
        <v>1515970706</v>
      </c>
      <c r="C300" s="37">
        <v>1512235013</v>
      </c>
      <c r="D300" s="37">
        <v>1493735241</v>
      </c>
      <c r="E300" s="37">
        <v>1495242412</v>
      </c>
      <c r="F300" s="37">
        <v>1499084435</v>
      </c>
      <c r="G300" s="37">
        <v>1501222102</v>
      </c>
      <c r="H300" s="37">
        <v>1517429122</v>
      </c>
      <c r="I300" s="37">
        <v>1519101591</v>
      </c>
      <c r="J300" s="37">
        <v>1517962684</v>
      </c>
      <c r="K300" s="37">
        <v>1525898959</v>
      </c>
      <c r="L300" s="37">
        <v>1526208679</v>
      </c>
      <c r="M300" s="37">
        <v>1545097997</v>
      </c>
    </row>
    <row r="301" spans="1:13">
      <c r="A301" s="26"/>
      <c r="B301" s="27"/>
      <c r="C301" s="27"/>
      <c r="D301" s="27"/>
      <c r="E301" s="27"/>
      <c r="F301" s="27"/>
      <c r="G301" s="27"/>
      <c r="H301" s="27"/>
      <c r="I301" s="27"/>
      <c r="J301" s="27"/>
      <c r="K301" s="27"/>
      <c r="L301" s="27"/>
      <c r="M301" s="27"/>
    </row>
    <row r="302" spans="1:13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</row>
    <row r="303" spans="1:13">
      <c r="A303" s="66" t="s">
        <v>350</v>
      </c>
      <c r="B303" s="66"/>
      <c r="C303" s="66"/>
      <c r="D303" s="66"/>
      <c r="E303" s="66"/>
      <c r="F303" s="66"/>
      <c r="G303" s="66"/>
      <c r="H303" s="66"/>
    </row>
    <row r="304" spans="1:13">
      <c r="A304" s="66" t="s">
        <v>351</v>
      </c>
      <c r="B304" s="66"/>
      <c r="C304" s="66"/>
      <c r="D304" s="66"/>
      <c r="E304" s="66"/>
      <c r="F304" s="66"/>
      <c r="G304" s="66"/>
      <c r="H304" s="66"/>
    </row>
    <row r="305" spans="1:8">
      <c r="A305" s="66" t="s">
        <v>327</v>
      </c>
      <c r="B305" s="66"/>
      <c r="C305" s="66"/>
      <c r="D305" s="66"/>
      <c r="E305" s="66"/>
      <c r="F305" s="66"/>
      <c r="G305" s="66"/>
      <c r="H305" s="66"/>
    </row>
  </sheetData>
  <mergeCells count="7">
    <mergeCell ref="A305:H305"/>
    <mergeCell ref="A1:H1"/>
    <mergeCell ref="A2:H2"/>
    <mergeCell ref="A3:H3"/>
    <mergeCell ref="A4:H4"/>
    <mergeCell ref="A303:H303"/>
    <mergeCell ref="A304:H30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56583-6215-420C-B808-A8D35845E312}">
  <dimension ref="A10:O307"/>
  <sheetViews>
    <sheetView showGridLines="0" zoomScale="85" zoomScaleNormal="85" workbookViewId="0">
      <selection activeCell="Q20" sqref="Q20"/>
    </sheetView>
  </sheetViews>
  <sheetFormatPr defaultColWidth="8.85546875" defaultRowHeight="12.75"/>
  <cols>
    <col min="1" max="1" width="57.7109375" style="46" customWidth="1"/>
    <col min="2" max="2" width="18.28515625" style="46" customWidth="1"/>
    <col min="3" max="13" width="18.28515625" style="46" hidden="1" customWidth="1"/>
    <col min="14" max="15" width="18.28515625" style="46" customWidth="1"/>
    <col min="16" max="16384" width="8.85546875" style="46"/>
  </cols>
  <sheetData>
    <row r="10" spans="1:15" ht="18.75" customHeight="1">
      <c r="A10" s="44"/>
      <c r="B10" s="45" t="s">
        <v>622</v>
      </c>
      <c r="C10" s="45" t="s">
        <v>633</v>
      </c>
      <c r="D10" s="45" t="s">
        <v>632</v>
      </c>
      <c r="E10" s="45" t="s">
        <v>631</v>
      </c>
      <c r="F10" s="45" t="s">
        <v>630</v>
      </c>
      <c r="G10" s="45" t="s">
        <v>629</v>
      </c>
      <c r="H10" s="45" t="s">
        <v>628</v>
      </c>
      <c r="I10" s="45" t="s">
        <v>627</v>
      </c>
      <c r="J10" s="45" t="s">
        <v>626</v>
      </c>
      <c r="K10" s="45" t="s">
        <v>625</v>
      </c>
      <c r="L10" s="45" t="s">
        <v>624</v>
      </c>
      <c r="M10" s="45" t="s">
        <v>623</v>
      </c>
      <c r="N10" s="45" t="s">
        <v>622</v>
      </c>
      <c r="O10" s="45"/>
    </row>
    <row r="11" spans="1:15" ht="18.75" customHeight="1">
      <c r="A11" s="44"/>
      <c r="B11" s="47" t="s">
        <v>621</v>
      </c>
      <c r="C11" s="47" t="s">
        <v>620</v>
      </c>
      <c r="D11" s="47" t="s">
        <v>620</v>
      </c>
      <c r="E11" s="47" t="s">
        <v>620</v>
      </c>
      <c r="F11" s="47" t="s">
        <v>620</v>
      </c>
      <c r="G11" s="47" t="s">
        <v>620</v>
      </c>
      <c r="H11" s="47" t="s">
        <v>620</v>
      </c>
      <c r="I11" s="47" t="s">
        <v>620</v>
      </c>
      <c r="J11" s="47" t="s">
        <v>620</v>
      </c>
      <c r="K11" s="47" t="s">
        <v>620</v>
      </c>
      <c r="L11" s="47" t="s">
        <v>620</v>
      </c>
      <c r="M11" s="47" t="s">
        <v>620</v>
      </c>
      <c r="N11" s="47" t="s">
        <v>620</v>
      </c>
      <c r="O11" s="47"/>
    </row>
    <row r="12" spans="1:15" ht="18.75" customHeight="1">
      <c r="A12" s="44" t="s">
        <v>492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</row>
    <row r="13" spans="1:15" ht="18.75" customHeight="1">
      <c r="A13" s="49" t="s">
        <v>66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18.75" customHeight="1">
      <c r="A14" s="50" t="s">
        <v>65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</row>
    <row r="15" spans="1:15" ht="18.75" customHeight="1">
      <c r="A15" s="52" t="s">
        <v>619</v>
      </c>
      <c r="B15" s="53">
        <v>4550748</v>
      </c>
      <c r="C15" s="53">
        <v>4550748</v>
      </c>
      <c r="D15" s="53">
        <v>4550748</v>
      </c>
      <c r="E15" s="53">
        <v>4550748</v>
      </c>
      <c r="F15" s="53">
        <v>4550748</v>
      </c>
      <c r="G15" s="53">
        <v>4550748</v>
      </c>
      <c r="H15" s="53">
        <v>4550748</v>
      </c>
      <c r="I15" s="53">
        <v>4550748</v>
      </c>
      <c r="J15" s="53">
        <v>4550748</v>
      </c>
      <c r="K15" s="53">
        <v>4550748</v>
      </c>
      <c r="L15" s="53">
        <v>4550748</v>
      </c>
      <c r="M15" s="53">
        <v>4550748</v>
      </c>
      <c r="N15" s="53">
        <v>4550748</v>
      </c>
      <c r="O15" s="53"/>
    </row>
    <row r="16" spans="1:15" ht="18.75" customHeight="1">
      <c r="A16" s="52" t="s">
        <v>618</v>
      </c>
      <c r="B16" s="53">
        <v>1702463392</v>
      </c>
      <c r="C16" s="53">
        <v>1710319390</v>
      </c>
      <c r="D16" s="53">
        <v>1715111598</v>
      </c>
      <c r="E16" s="53">
        <v>1716033640</v>
      </c>
      <c r="F16" s="53">
        <v>1724246854</v>
      </c>
      <c r="G16" s="53">
        <v>1730682273</v>
      </c>
      <c r="H16" s="53">
        <v>1723863081</v>
      </c>
      <c r="I16" s="53">
        <v>1737128192</v>
      </c>
      <c r="J16" s="53">
        <v>1738224113</v>
      </c>
      <c r="K16" s="53">
        <v>1731660636</v>
      </c>
      <c r="L16" s="53">
        <v>1750992369</v>
      </c>
      <c r="M16" s="53">
        <v>1752933174</v>
      </c>
      <c r="N16" s="53">
        <v>1744737801</v>
      </c>
      <c r="O16" s="53"/>
    </row>
    <row r="17" spans="1:15" ht="18.75" customHeight="1">
      <c r="A17" s="52" t="s">
        <v>617</v>
      </c>
      <c r="B17" s="54" t="s">
        <v>374</v>
      </c>
      <c r="C17" s="54" t="s">
        <v>374</v>
      </c>
      <c r="D17" s="54" t="s">
        <v>374</v>
      </c>
      <c r="E17" s="54" t="s">
        <v>374</v>
      </c>
      <c r="F17" s="54" t="s">
        <v>374</v>
      </c>
      <c r="G17" s="54" t="s">
        <v>374</v>
      </c>
      <c r="H17" s="53">
        <v>154105</v>
      </c>
      <c r="I17" s="53">
        <v>154105</v>
      </c>
      <c r="J17" s="53">
        <v>150558</v>
      </c>
      <c r="K17" s="53">
        <v>150558</v>
      </c>
      <c r="L17" s="53">
        <v>150558</v>
      </c>
      <c r="M17" s="53">
        <v>150558</v>
      </c>
      <c r="N17" s="53">
        <v>150558</v>
      </c>
      <c r="O17" s="54"/>
    </row>
    <row r="18" spans="1:15" ht="18.75" customHeight="1">
      <c r="A18" s="52" t="s">
        <v>616</v>
      </c>
      <c r="B18" s="53">
        <v>16792412</v>
      </c>
      <c r="C18" s="53">
        <v>16792412</v>
      </c>
      <c r="D18" s="53">
        <v>16792412</v>
      </c>
      <c r="E18" s="53">
        <v>16792412</v>
      </c>
      <c r="F18" s="53">
        <v>16792412</v>
      </c>
      <c r="G18" s="53">
        <v>16816691</v>
      </c>
      <c r="H18" s="53">
        <v>16816691</v>
      </c>
      <c r="I18" s="53">
        <v>16816691</v>
      </c>
      <c r="J18" s="53">
        <v>16816691</v>
      </c>
      <c r="K18" s="53">
        <v>16816691</v>
      </c>
      <c r="L18" s="53">
        <v>16642783</v>
      </c>
      <c r="M18" s="53">
        <v>16642783</v>
      </c>
      <c r="N18" s="53">
        <v>16642782</v>
      </c>
      <c r="O18" s="53"/>
    </row>
    <row r="19" spans="1:15" ht="18.75" customHeight="1">
      <c r="A19" s="52" t="s">
        <v>615</v>
      </c>
      <c r="B19" s="53">
        <v>756044</v>
      </c>
      <c r="C19" s="53">
        <v>756044</v>
      </c>
      <c r="D19" s="53">
        <v>756044</v>
      </c>
      <c r="E19" s="53">
        <v>756044</v>
      </c>
      <c r="F19" s="53">
        <v>756044</v>
      </c>
      <c r="G19" s="53">
        <v>756044</v>
      </c>
      <c r="H19" s="53">
        <v>756044</v>
      </c>
      <c r="I19" s="53">
        <v>756044</v>
      </c>
      <c r="J19" s="53">
        <v>756044</v>
      </c>
      <c r="K19" s="53">
        <v>756044</v>
      </c>
      <c r="L19" s="53">
        <v>756044</v>
      </c>
      <c r="M19" s="53">
        <v>756044</v>
      </c>
      <c r="N19" s="53">
        <v>756044</v>
      </c>
      <c r="O19" s="53"/>
    </row>
    <row r="20" spans="1:15" ht="18.75" customHeight="1">
      <c r="A20" s="52" t="s">
        <v>614</v>
      </c>
      <c r="B20" s="53">
        <v>6203620</v>
      </c>
      <c r="C20" s="53">
        <v>6203620</v>
      </c>
      <c r="D20" s="53">
        <v>6203620</v>
      </c>
      <c r="E20" s="53">
        <v>6203620</v>
      </c>
      <c r="F20" s="53">
        <v>6203620</v>
      </c>
      <c r="G20" s="53">
        <v>6203620</v>
      </c>
      <c r="H20" s="53">
        <v>6233949</v>
      </c>
      <c r="I20" s="53">
        <v>6233949</v>
      </c>
      <c r="J20" s="53">
        <v>6234756</v>
      </c>
      <c r="K20" s="53">
        <v>6235107</v>
      </c>
      <c r="L20" s="53">
        <v>6235107</v>
      </c>
      <c r="M20" s="53">
        <v>6239312</v>
      </c>
      <c r="N20" s="53">
        <v>6238342</v>
      </c>
      <c r="O20" s="53"/>
    </row>
    <row r="21" spans="1:15" ht="18.75" customHeight="1">
      <c r="A21" s="52" t="s">
        <v>613</v>
      </c>
      <c r="B21" s="53">
        <v>37231482</v>
      </c>
      <c r="C21" s="53">
        <v>36259399</v>
      </c>
      <c r="D21" s="53">
        <v>31124180</v>
      </c>
      <c r="E21" s="53">
        <v>31923204</v>
      </c>
      <c r="F21" s="53">
        <v>29714508</v>
      </c>
      <c r="G21" s="53">
        <v>24963686</v>
      </c>
      <c r="H21" s="53">
        <v>28162781</v>
      </c>
      <c r="I21" s="53">
        <v>34778314</v>
      </c>
      <c r="J21" s="53">
        <v>37534945</v>
      </c>
      <c r="K21" s="53">
        <v>36398151</v>
      </c>
      <c r="L21" s="53">
        <v>39813841</v>
      </c>
      <c r="M21" s="53">
        <v>54560647</v>
      </c>
      <c r="N21" s="53">
        <v>59759977</v>
      </c>
      <c r="O21" s="53"/>
    </row>
    <row r="22" spans="1:15" ht="18.75" customHeight="1">
      <c r="A22" s="52" t="s">
        <v>612</v>
      </c>
      <c r="B22" s="54" t="s">
        <v>374</v>
      </c>
      <c r="C22" s="54" t="s">
        <v>374</v>
      </c>
      <c r="D22" s="54" t="s">
        <v>374</v>
      </c>
      <c r="E22" s="54" t="s">
        <v>374</v>
      </c>
      <c r="F22" s="54" t="s">
        <v>374</v>
      </c>
      <c r="G22" s="54" t="s">
        <v>374</v>
      </c>
      <c r="H22" s="54" t="s">
        <v>374</v>
      </c>
      <c r="I22" s="54" t="s">
        <v>374</v>
      </c>
      <c r="J22" s="54" t="s">
        <v>374</v>
      </c>
      <c r="K22" s="54" t="s">
        <v>374</v>
      </c>
      <c r="L22" s="53">
        <v>3735</v>
      </c>
      <c r="M22" s="53">
        <v>36250</v>
      </c>
      <c r="N22" s="53">
        <v>82754</v>
      </c>
      <c r="O22" s="54"/>
    </row>
    <row r="23" spans="1:15" ht="18.75" customHeight="1">
      <c r="A23" s="52" t="s">
        <v>611</v>
      </c>
      <c r="B23" s="53">
        <v>4870309</v>
      </c>
      <c r="C23" s="53">
        <v>4870309</v>
      </c>
      <c r="D23" s="53">
        <v>4870309</v>
      </c>
      <c r="E23" s="53">
        <v>4870309</v>
      </c>
      <c r="F23" s="53">
        <v>4870309</v>
      </c>
      <c r="G23" s="53">
        <v>4870309</v>
      </c>
      <c r="H23" s="53">
        <v>4870309</v>
      </c>
      <c r="I23" s="53">
        <v>4870309</v>
      </c>
      <c r="J23" s="53">
        <v>4870309</v>
      </c>
      <c r="K23" s="53">
        <v>4870309</v>
      </c>
      <c r="L23" s="53">
        <v>4870309</v>
      </c>
      <c r="M23" s="53">
        <v>4870309</v>
      </c>
      <c r="N23" s="53">
        <v>4870309</v>
      </c>
      <c r="O23" s="53"/>
    </row>
    <row r="24" spans="1:15" ht="18.75" customHeight="1">
      <c r="A24" s="52" t="s">
        <v>610</v>
      </c>
      <c r="B24" s="53">
        <v>4294253</v>
      </c>
      <c r="C24" s="53">
        <v>4167254</v>
      </c>
      <c r="D24" s="53">
        <v>4198338</v>
      </c>
      <c r="E24" s="53">
        <v>4212110</v>
      </c>
      <c r="F24" s="53">
        <v>4213579</v>
      </c>
      <c r="G24" s="53">
        <v>4214043</v>
      </c>
      <c r="H24" s="53">
        <v>4193858</v>
      </c>
      <c r="I24" s="53">
        <v>4195901</v>
      </c>
      <c r="J24" s="53">
        <v>4194076</v>
      </c>
      <c r="K24" s="53">
        <v>4194076</v>
      </c>
      <c r="L24" s="53">
        <v>4455664</v>
      </c>
      <c r="M24" s="53">
        <v>4470894</v>
      </c>
      <c r="N24" s="53">
        <v>5394122</v>
      </c>
      <c r="O24" s="53"/>
    </row>
    <row r="25" spans="1:15" ht="18.75" customHeight="1">
      <c r="A25" s="52" t="s">
        <v>609</v>
      </c>
      <c r="B25" s="53">
        <v>33029415</v>
      </c>
      <c r="C25" s="53">
        <v>31637413</v>
      </c>
      <c r="D25" s="53">
        <v>31526991</v>
      </c>
      <c r="E25" s="53">
        <v>31903597</v>
      </c>
      <c r="F25" s="53">
        <v>31881152</v>
      </c>
      <c r="G25" s="53">
        <v>31741488</v>
      </c>
      <c r="H25" s="53">
        <v>32275776</v>
      </c>
      <c r="I25" s="53">
        <v>31713762</v>
      </c>
      <c r="J25" s="53">
        <v>31721203</v>
      </c>
      <c r="K25" s="53">
        <v>31808231</v>
      </c>
      <c r="L25" s="53">
        <v>31374861</v>
      </c>
      <c r="M25" s="53">
        <v>31406481</v>
      </c>
      <c r="N25" s="53">
        <v>32478025</v>
      </c>
      <c r="O25" s="53"/>
    </row>
    <row r="26" spans="1:15" ht="18.75" customHeight="1">
      <c r="A26" s="52" t="s">
        <v>55</v>
      </c>
      <c r="B26" s="53">
        <v>1810191675</v>
      </c>
      <c r="C26" s="53">
        <v>1815556589</v>
      </c>
      <c r="D26" s="53">
        <v>1815134240</v>
      </c>
      <c r="E26" s="53">
        <v>1817245684</v>
      </c>
      <c r="F26" s="53">
        <v>1823229226</v>
      </c>
      <c r="G26" s="53">
        <v>1824798902</v>
      </c>
      <c r="H26" s="53">
        <v>1821877341</v>
      </c>
      <c r="I26" s="53">
        <v>1841198015</v>
      </c>
      <c r="J26" s="53">
        <v>1845053443</v>
      </c>
      <c r="K26" s="53">
        <v>1837440550</v>
      </c>
      <c r="L26" s="53">
        <v>1859846018</v>
      </c>
      <c r="M26" s="53">
        <v>1876617199</v>
      </c>
      <c r="N26" s="53">
        <v>1875661461</v>
      </c>
      <c r="O26" s="53"/>
    </row>
    <row r="27" spans="1:15" ht="18.75" customHeight="1">
      <c r="A27" s="52" t="s">
        <v>608</v>
      </c>
      <c r="B27" s="53">
        <v>52908341</v>
      </c>
      <c r="C27" s="53">
        <v>60133944</v>
      </c>
      <c r="D27" s="53">
        <v>80274894</v>
      </c>
      <c r="E27" s="53">
        <v>85160474</v>
      </c>
      <c r="F27" s="53">
        <v>95476769</v>
      </c>
      <c r="G27" s="53">
        <v>99485743</v>
      </c>
      <c r="H27" s="53">
        <v>100234718</v>
      </c>
      <c r="I27" s="53">
        <v>98326995</v>
      </c>
      <c r="J27" s="53">
        <v>111329661</v>
      </c>
      <c r="K27" s="53">
        <v>136785998</v>
      </c>
      <c r="L27" s="53">
        <v>161102099</v>
      </c>
      <c r="M27" s="53">
        <v>156066901</v>
      </c>
      <c r="N27" s="53">
        <v>174106810</v>
      </c>
      <c r="O27" s="53"/>
    </row>
    <row r="28" spans="1:15" ht="18.75" customHeight="1">
      <c r="A28" s="52" t="s">
        <v>607</v>
      </c>
      <c r="B28" s="54" t="s">
        <v>374</v>
      </c>
      <c r="C28" s="54" t="s">
        <v>374</v>
      </c>
      <c r="D28" s="53">
        <v>42995</v>
      </c>
      <c r="E28" s="53">
        <v>37005</v>
      </c>
      <c r="F28" s="53">
        <v>308812</v>
      </c>
      <c r="G28" s="53">
        <v>550721</v>
      </c>
      <c r="H28" s="53">
        <v>419259</v>
      </c>
      <c r="I28" s="53">
        <v>574563</v>
      </c>
      <c r="J28" s="53">
        <v>676782</v>
      </c>
      <c r="K28" s="53">
        <v>680323</v>
      </c>
      <c r="L28" s="53">
        <v>889926</v>
      </c>
      <c r="M28" s="53">
        <v>1098684</v>
      </c>
      <c r="N28" s="53">
        <v>1211720</v>
      </c>
      <c r="O28" s="54"/>
    </row>
    <row r="29" spans="1:15" ht="18.75" customHeight="1">
      <c r="A29" s="52" t="s">
        <v>606</v>
      </c>
      <c r="B29" s="53">
        <v>52908341</v>
      </c>
      <c r="C29" s="53">
        <v>60133944</v>
      </c>
      <c r="D29" s="53">
        <v>80317890</v>
      </c>
      <c r="E29" s="53">
        <v>85197479</v>
      </c>
      <c r="F29" s="53">
        <v>95785582</v>
      </c>
      <c r="G29" s="53">
        <v>100036464</v>
      </c>
      <c r="H29" s="53">
        <v>100653977</v>
      </c>
      <c r="I29" s="53">
        <v>98901557</v>
      </c>
      <c r="J29" s="53">
        <v>112006443</v>
      </c>
      <c r="K29" s="53">
        <v>137466321</v>
      </c>
      <c r="L29" s="53">
        <v>161992025</v>
      </c>
      <c r="M29" s="53">
        <v>157165585</v>
      </c>
      <c r="N29" s="53">
        <v>175318530</v>
      </c>
      <c r="O29" s="53"/>
    </row>
    <row r="30" spans="1:15" ht="18.75" customHeight="1">
      <c r="A30" s="55" t="s">
        <v>52</v>
      </c>
      <c r="B30" s="53">
        <v>1863100015</v>
      </c>
      <c r="C30" s="53">
        <v>1875690533</v>
      </c>
      <c r="D30" s="53">
        <v>1895452129</v>
      </c>
      <c r="E30" s="53">
        <v>1902443163</v>
      </c>
      <c r="F30" s="53">
        <v>1919014808</v>
      </c>
      <c r="G30" s="53">
        <v>1924835367</v>
      </c>
      <c r="H30" s="53">
        <v>1922531319</v>
      </c>
      <c r="I30" s="53">
        <v>1940099572</v>
      </c>
      <c r="J30" s="53">
        <v>1957059886</v>
      </c>
      <c r="K30" s="53">
        <v>1974906871</v>
      </c>
      <c r="L30" s="53">
        <v>2021838043</v>
      </c>
      <c r="M30" s="53">
        <v>2033782784</v>
      </c>
      <c r="N30" s="53">
        <v>2050979991</v>
      </c>
      <c r="O30" s="53"/>
    </row>
    <row r="31" spans="1:15" ht="18.75" customHeight="1">
      <c r="A31" s="52" t="s">
        <v>605</v>
      </c>
      <c r="B31" s="53">
        <v>-469036790</v>
      </c>
      <c r="C31" s="53">
        <v>-475667476</v>
      </c>
      <c r="D31" s="53">
        <v>-477835888</v>
      </c>
      <c r="E31" s="53">
        <v>-475870208</v>
      </c>
      <c r="F31" s="53">
        <v>-483042203</v>
      </c>
      <c r="G31" s="53">
        <v>-486137566</v>
      </c>
      <c r="H31" s="53">
        <v>-480618059</v>
      </c>
      <c r="I31" s="53">
        <v>-492253819</v>
      </c>
      <c r="J31" s="53">
        <v>-495498121</v>
      </c>
      <c r="K31" s="53">
        <v>-488640668</v>
      </c>
      <c r="L31" s="53">
        <v>-497647670</v>
      </c>
      <c r="M31" s="53">
        <v>-501011842</v>
      </c>
      <c r="N31" s="53">
        <v>-490066894</v>
      </c>
      <c r="O31" s="53"/>
    </row>
    <row r="32" spans="1:15" ht="18.75" customHeight="1">
      <c r="A32" s="52" t="s">
        <v>604</v>
      </c>
      <c r="B32" s="53">
        <v>-59383396</v>
      </c>
      <c r="C32" s="53">
        <v>-59581319</v>
      </c>
      <c r="D32" s="53">
        <v>-60006824</v>
      </c>
      <c r="E32" s="53">
        <v>-60302208</v>
      </c>
      <c r="F32" s="53">
        <v>-60791614</v>
      </c>
      <c r="G32" s="53">
        <v>-61281792</v>
      </c>
      <c r="H32" s="53">
        <v>-61550055</v>
      </c>
      <c r="I32" s="53">
        <v>-61981595</v>
      </c>
      <c r="J32" s="53">
        <v>-62507501</v>
      </c>
      <c r="K32" s="53">
        <v>-63017535</v>
      </c>
      <c r="L32" s="53">
        <v>-63183036</v>
      </c>
      <c r="M32" s="53">
        <v>-63664867</v>
      </c>
      <c r="N32" s="53">
        <v>-63516024</v>
      </c>
      <c r="O32" s="53"/>
    </row>
    <row r="33" spans="1:15" ht="18.75" customHeight="1">
      <c r="A33" s="52" t="s">
        <v>603</v>
      </c>
      <c r="B33" s="53">
        <v>-2711154</v>
      </c>
      <c r="C33" s="53">
        <v>-2643757</v>
      </c>
      <c r="D33" s="53">
        <v>-2641623</v>
      </c>
      <c r="E33" s="53">
        <v>-2640737</v>
      </c>
      <c r="F33" s="53">
        <v>-2639259</v>
      </c>
      <c r="G33" s="53">
        <v>-2639123</v>
      </c>
      <c r="H33" s="53">
        <v>-2639038</v>
      </c>
      <c r="I33" s="53">
        <v>-2637204</v>
      </c>
      <c r="J33" s="54">
        <v>0</v>
      </c>
      <c r="K33" s="53">
        <v>-2635584</v>
      </c>
      <c r="L33" s="53">
        <v>-5263347</v>
      </c>
      <c r="M33" s="53">
        <v>-5263390</v>
      </c>
      <c r="N33" s="53">
        <v>-2628250</v>
      </c>
      <c r="O33" s="53"/>
    </row>
    <row r="34" spans="1:15" ht="18.75" customHeight="1">
      <c r="A34" s="52" t="s">
        <v>602</v>
      </c>
      <c r="B34" s="53">
        <v>-128777</v>
      </c>
      <c r="C34" s="53">
        <v>-131413</v>
      </c>
      <c r="D34" s="53">
        <v>-134049</v>
      </c>
      <c r="E34" s="53">
        <v>-136684</v>
      </c>
      <c r="F34" s="53">
        <v>-139320</v>
      </c>
      <c r="G34" s="53">
        <v>-141955</v>
      </c>
      <c r="H34" s="53">
        <v>-144591</v>
      </c>
      <c r="I34" s="53">
        <v>-147226</v>
      </c>
      <c r="J34" s="53">
        <v>-149862</v>
      </c>
      <c r="K34" s="53">
        <v>-152498</v>
      </c>
      <c r="L34" s="53">
        <v>-155133</v>
      </c>
      <c r="M34" s="53">
        <v>-157769</v>
      </c>
      <c r="N34" s="53">
        <v>-160404</v>
      </c>
      <c r="O34" s="53"/>
    </row>
    <row r="35" spans="1:15" ht="18.75" customHeight="1">
      <c r="A35" s="52" t="s">
        <v>601</v>
      </c>
      <c r="B35" s="53">
        <v>-4550748</v>
      </c>
      <c r="C35" s="53">
        <v>-4550748</v>
      </c>
      <c r="D35" s="53">
        <v>-4550748</v>
      </c>
      <c r="E35" s="53">
        <v>-4550748</v>
      </c>
      <c r="F35" s="53">
        <v>-4550748</v>
      </c>
      <c r="G35" s="53">
        <v>-4550748</v>
      </c>
      <c r="H35" s="53">
        <v>-4550748</v>
      </c>
      <c r="I35" s="53">
        <v>-4550748</v>
      </c>
      <c r="J35" s="53">
        <v>-4550748</v>
      </c>
      <c r="K35" s="53">
        <v>-4550748</v>
      </c>
      <c r="L35" s="53">
        <v>-4550748</v>
      </c>
      <c r="M35" s="53">
        <v>-4550748</v>
      </c>
      <c r="N35" s="53">
        <v>-4550748</v>
      </c>
      <c r="O35" s="53"/>
    </row>
    <row r="36" spans="1:15" ht="18.75" customHeight="1">
      <c r="A36" s="52" t="s">
        <v>600</v>
      </c>
      <c r="B36" s="53">
        <v>1183620</v>
      </c>
      <c r="C36" s="53">
        <v>932872</v>
      </c>
      <c r="D36" s="53">
        <v>901055</v>
      </c>
      <c r="E36" s="53">
        <v>669909</v>
      </c>
      <c r="F36" s="53">
        <v>682956</v>
      </c>
      <c r="G36" s="53">
        <v>772524</v>
      </c>
      <c r="H36" s="53">
        <v>1507979</v>
      </c>
      <c r="I36" s="53">
        <v>1550701</v>
      </c>
      <c r="J36" s="53">
        <v>1937373</v>
      </c>
      <c r="K36" s="53">
        <v>1987391</v>
      </c>
      <c r="L36" s="53">
        <v>1736785</v>
      </c>
      <c r="M36" s="53">
        <v>2210198</v>
      </c>
      <c r="N36" s="53">
        <v>2165839</v>
      </c>
      <c r="O36" s="53"/>
    </row>
    <row r="37" spans="1:15" ht="18.75" customHeight="1">
      <c r="A37" s="52" t="s">
        <v>599</v>
      </c>
      <c r="B37" s="54">
        <v>0</v>
      </c>
      <c r="C37" s="54">
        <v>0</v>
      </c>
      <c r="D37" s="54">
        <v>0</v>
      </c>
      <c r="E37" s="54">
        <v>0</v>
      </c>
      <c r="F37" s="54">
        <v>0</v>
      </c>
      <c r="G37" s="54">
        <v>0</v>
      </c>
      <c r="H37" s="54">
        <v>0</v>
      </c>
      <c r="I37" s="54">
        <v>0</v>
      </c>
      <c r="J37" s="54">
        <v>0</v>
      </c>
      <c r="K37" s="54">
        <v>0</v>
      </c>
      <c r="L37" s="54">
        <v>0</v>
      </c>
      <c r="M37" s="53">
        <v>-1355</v>
      </c>
      <c r="N37" s="53">
        <v>-2932</v>
      </c>
      <c r="O37" s="54"/>
    </row>
    <row r="38" spans="1:15" ht="18.75" customHeight="1">
      <c r="A38" s="52" t="s">
        <v>598</v>
      </c>
      <c r="B38" s="54" t="s">
        <v>374</v>
      </c>
      <c r="C38" s="54" t="s">
        <v>374</v>
      </c>
      <c r="D38" s="54" t="s">
        <v>374</v>
      </c>
      <c r="E38" s="54" t="s">
        <v>374</v>
      </c>
      <c r="F38" s="54" t="s">
        <v>374</v>
      </c>
      <c r="G38" s="54" t="s">
        <v>374</v>
      </c>
      <c r="H38" s="53">
        <v>-1427</v>
      </c>
      <c r="I38" s="53">
        <v>-2854</v>
      </c>
      <c r="J38" s="53">
        <v>-4247</v>
      </c>
      <c r="K38" s="53">
        <v>-5641</v>
      </c>
      <c r="L38" s="53">
        <v>-7034</v>
      </c>
      <c r="M38" s="53">
        <v>-8428</v>
      </c>
      <c r="N38" s="53">
        <v>-9821</v>
      </c>
      <c r="O38" s="54"/>
    </row>
    <row r="39" spans="1:15" ht="18.75" customHeight="1">
      <c r="A39" s="52" t="s">
        <v>597</v>
      </c>
      <c r="B39" s="53">
        <v>-3588609</v>
      </c>
      <c r="C39" s="53">
        <v>-3614824</v>
      </c>
      <c r="D39" s="53">
        <v>-3642628</v>
      </c>
      <c r="E39" s="53">
        <v>-3670526</v>
      </c>
      <c r="F39" s="53">
        <v>-3698518</v>
      </c>
      <c r="G39" s="53">
        <v>-3727406</v>
      </c>
      <c r="H39" s="53">
        <v>-3756392</v>
      </c>
      <c r="I39" s="53">
        <v>-3785477</v>
      </c>
      <c r="J39" s="53">
        <v>-3814660</v>
      </c>
      <c r="K39" s="53">
        <v>-3843942</v>
      </c>
      <c r="L39" s="53">
        <v>-3873323</v>
      </c>
      <c r="M39" s="53">
        <v>-3902804</v>
      </c>
      <c r="N39" s="53">
        <v>-3932385</v>
      </c>
      <c r="O39" s="53"/>
    </row>
    <row r="40" spans="1:15" ht="18.75" customHeight="1">
      <c r="A40" s="52" t="s">
        <v>596</v>
      </c>
      <c r="B40" s="53">
        <v>-4299818</v>
      </c>
      <c r="C40" s="53">
        <v>-4307853</v>
      </c>
      <c r="D40" s="53">
        <v>-4315888</v>
      </c>
      <c r="E40" s="53">
        <v>-4323923</v>
      </c>
      <c r="F40" s="53">
        <v>-4331958</v>
      </c>
      <c r="G40" s="53">
        <v>-4339993</v>
      </c>
      <c r="H40" s="53">
        <v>-4348028</v>
      </c>
      <c r="I40" s="53">
        <v>-4356063</v>
      </c>
      <c r="J40" s="53">
        <v>-4364098</v>
      </c>
      <c r="K40" s="53">
        <v>-4372133</v>
      </c>
      <c r="L40" s="53">
        <v>-4380168</v>
      </c>
      <c r="M40" s="53">
        <v>-4388204</v>
      </c>
      <c r="N40" s="53">
        <v>-4396239</v>
      </c>
      <c r="O40" s="53"/>
    </row>
    <row r="41" spans="1:15" ht="18.75" customHeight="1">
      <c r="A41" s="52" t="s">
        <v>595</v>
      </c>
      <c r="B41" s="53">
        <v>-915680</v>
      </c>
      <c r="C41" s="53">
        <v>-945913</v>
      </c>
      <c r="D41" s="53">
        <v>-1000610</v>
      </c>
      <c r="E41" s="53">
        <v>-1054083</v>
      </c>
      <c r="F41" s="53">
        <v>-1107764</v>
      </c>
      <c r="G41" s="53">
        <v>-1160395</v>
      </c>
      <c r="H41" s="53">
        <v>-1209979</v>
      </c>
      <c r="I41" s="53">
        <v>-1266581</v>
      </c>
      <c r="J41" s="53">
        <v>-1298978</v>
      </c>
      <c r="K41" s="53">
        <v>-1350373</v>
      </c>
      <c r="L41" s="53">
        <v>-1403527</v>
      </c>
      <c r="M41" s="53">
        <v>-1460252</v>
      </c>
      <c r="N41" s="53">
        <v>-1526682</v>
      </c>
      <c r="O41" s="53"/>
    </row>
    <row r="42" spans="1:15" ht="18.75" customHeight="1">
      <c r="A42" s="52" t="s">
        <v>594</v>
      </c>
      <c r="B42" s="53">
        <v>-8407822</v>
      </c>
      <c r="C42" s="53">
        <v>-7977995</v>
      </c>
      <c r="D42" s="53">
        <v>-8068832</v>
      </c>
      <c r="E42" s="53">
        <v>-8415101</v>
      </c>
      <c r="F42" s="53">
        <v>-8748867</v>
      </c>
      <c r="G42" s="53">
        <v>-8783437</v>
      </c>
      <c r="H42" s="53">
        <v>-9083101</v>
      </c>
      <c r="I42" s="53">
        <v>-9205187</v>
      </c>
      <c r="J42" s="53">
        <v>-12180639</v>
      </c>
      <c r="K42" s="53">
        <v>-9896122</v>
      </c>
      <c r="L42" s="53">
        <v>-6870898</v>
      </c>
      <c r="M42" s="53">
        <v>-7190404</v>
      </c>
      <c r="N42" s="53">
        <v>-9621643</v>
      </c>
      <c r="O42" s="53"/>
    </row>
    <row r="43" spans="1:15" ht="18.75" customHeight="1">
      <c r="A43" s="55" t="s">
        <v>593</v>
      </c>
      <c r="B43" s="53">
        <v>-551839175</v>
      </c>
      <c r="C43" s="53">
        <v>-558488426</v>
      </c>
      <c r="D43" s="53">
        <v>-561296036</v>
      </c>
      <c r="E43" s="53">
        <v>-560294308</v>
      </c>
      <c r="F43" s="53">
        <v>-568367294</v>
      </c>
      <c r="G43" s="53">
        <v>-571989891</v>
      </c>
      <c r="H43" s="53">
        <v>-566393438</v>
      </c>
      <c r="I43" s="53">
        <v>-578636054</v>
      </c>
      <c r="J43" s="53">
        <v>-582431481</v>
      </c>
      <c r="K43" s="53">
        <v>-576477851</v>
      </c>
      <c r="L43" s="53">
        <v>-585598100</v>
      </c>
      <c r="M43" s="53">
        <v>-589389865</v>
      </c>
      <c r="N43" s="53">
        <v>-578246183</v>
      </c>
      <c r="O43" s="53"/>
    </row>
    <row r="44" spans="1:15" ht="18.75" customHeight="1">
      <c r="A44" s="56" t="s">
        <v>40</v>
      </c>
      <c r="B44" s="57">
        <v>1311260841</v>
      </c>
      <c r="C44" s="57">
        <v>1317202107</v>
      </c>
      <c r="D44" s="57">
        <v>1334156094</v>
      </c>
      <c r="E44" s="57">
        <v>1342148855</v>
      </c>
      <c r="F44" s="57">
        <v>1350647513</v>
      </c>
      <c r="G44" s="57">
        <v>1352845476</v>
      </c>
      <c r="H44" s="57">
        <v>1356137880</v>
      </c>
      <c r="I44" s="57">
        <v>1361463518</v>
      </c>
      <c r="J44" s="57">
        <v>1374628405</v>
      </c>
      <c r="K44" s="57">
        <v>1398429020</v>
      </c>
      <c r="L44" s="57">
        <v>1436239943</v>
      </c>
      <c r="M44" s="57">
        <v>1444392920</v>
      </c>
      <c r="N44" s="57">
        <v>1472733809</v>
      </c>
      <c r="O44" s="57"/>
    </row>
    <row r="45" spans="1:15" ht="18.75" customHeight="1">
      <c r="A45" s="44"/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</row>
    <row r="46" spans="1:15" ht="18.75" customHeight="1">
      <c r="A46" s="50" t="s">
        <v>592</v>
      </c>
      <c r="B46" s="51"/>
      <c r="C46" s="51"/>
      <c r="D46" s="51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</row>
    <row r="47" spans="1:15" ht="18.75" customHeight="1">
      <c r="A47" s="59" t="s">
        <v>591</v>
      </c>
      <c r="B47" s="53">
        <v>1158472</v>
      </c>
      <c r="C47" s="53">
        <v>1158472</v>
      </c>
      <c r="D47" s="53">
        <v>1158472</v>
      </c>
      <c r="E47" s="53">
        <v>1158472</v>
      </c>
      <c r="F47" s="53">
        <v>1158472</v>
      </c>
      <c r="G47" s="53">
        <v>1158472</v>
      </c>
      <c r="H47" s="53">
        <v>1158472</v>
      </c>
      <c r="I47" s="53">
        <v>1158472</v>
      </c>
      <c r="J47" s="53">
        <v>1158472</v>
      </c>
      <c r="K47" s="53">
        <v>1167700</v>
      </c>
      <c r="L47" s="53">
        <v>1150900</v>
      </c>
      <c r="M47" s="53">
        <v>1150900</v>
      </c>
      <c r="N47" s="53">
        <v>1150900</v>
      </c>
      <c r="O47" s="53"/>
    </row>
    <row r="48" spans="1:15" ht="18.75" customHeight="1">
      <c r="A48" s="60" t="s">
        <v>590</v>
      </c>
      <c r="B48" s="53">
        <v>1158472</v>
      </c>
      <c r="C48" s="53">
        <v>1158472</v>
      </c>
      <c r="D48" s="53">
        <v>1158472</v>
      </c>
      <c r="E48" s="53">
        <v>1158472</v>
      </c>
      <c r="F48" s="53">
        <v>1158472</v>
      </c>
      <c r="G48" s="53">
        <v>1158472</v>
      </c>
      <c r="H48" s="53">
        <v>1158472</v>
      </c>
      <c r="I48" s="53">
        <v>1158472</v>
      </c>
      <c r="J48" s="53">
        <v>1158472</v>
      </c>
      <c r="K48" s="53">
        <v>1167700</v>
      </c>
      <c r="L48" s="53">
        <v>1150900</v>
      </c>
      <c r="M48" s="53">
        <v>1150900</v>
      </c>
      <c r="N48" s="53">
        <v>1150900</v>
      </c>
      <c r="O48" s="53"/>
    </row>
    <row r="49" spans="1:15" ht="18.75" customHeight="1">
      <c r="A49" s="59" t="s">
        <v>589</v>
      </c>
      <c r="B49" s="53">
        <v>2788134</v>
      </c>
      <c r="C49" s="53">
        <v>2802830</v>
      </c>
      <c r="D49" s="53">
        <v>2815588</v>
      </c>
      <c r="E49" s="53">
        <v>2821985</v>
      </c>
      <c r="F49" s="53">
        <v>2829863</v>
      </c>
      <c r="G49" s="53">
        <v>2833004</v>
      </c>
      <c r="H49" s="53">
        <v>2836047</v>
      </c>
      <c r="I49" s="53">
        <v>2839116</v>
      </c>
      <c r="J49" s="53">
        <v>2842595</v>
      </c>
      <c r="K49" s="53">
        <v>2845635</v>
      </c>
      <c r="L49" s="53">
        <v>2848776</v>
      </c>
      <c r="M49" s="53">
        <v>2851816</v>
      </c>
      <c r="N49" s="53">
        <v>2858548</v>
      </c>
      <c r="O49" s="53"/>
    </row>
    <row r="50" spans="1:15" ht="18.75" customHeight="1">
      <c r="A50" s="60" t="s">
        <v>588</v>
      </c>
      <c r="B50" s="53">
        <v>2788134</v>
      </c>
      <c r="C50" s="53">
        <v>2802830</v>
      </c>
      <c r="D50" s="53">
        <v>2815588</v>
      </c>
      <c r="E50" s="53">
        <v>2821985</v>
      </c>
      <c r="F50" s="53">
        <v>2829863</v>
      </c>
      <c r="G50" s="53">
        <v>2833004</v>
      </c>
      <c r="H50" s="53">
        <v>2836047</v>
      </c>
      <c r="I50" s="53">
        <v>2839116</v>
      </c>
      <c r="J50" s="53">
        <v>2842595</v>
      </c>
      <c r="K50" s="53">
        <v>2845635</v>
      </c>
      <c r="L50" s="53">
        <v>2848776</v>
      </c>
      <c r="M50" s="53">
        <v>2851816</v>
      </c>
      <c r="N50" s="53">
        <v>2858548</v>
      </c>
      <c r="O50" s="53"/>
    </row>
    <row r="51" spans="1:15" ht="18.75" customHeight="1">
      <c r="A51" s="56" t="s">
        <v>587</v>
      </c>
      <c r="B51" s="57">
        <v>3946606</v>
      </c>
      <c r="C51" s="57">
        <v>3961302</v>
      </c>
      <c r="D51" s="57">
        <v>3974059</v>
      </c>
      <c r="E51" s="57">
        <v>3980457</v>
      </c>
      <c r="F51" s="57">
        <v>3988335</v>
      </c>
      <c r="G51" s="57">
        <v>3991476</v>
      </c>
      <c r="H51" s="57">
        <v>3994519</v>
      </c>
      <c r="I51" s="57">
        <v>3997588</v>
      </c>
      <c r="J51" s="57">
        <v>4001067</v>
      </c>
      <c r="K51" s="57">
        <v>4013335</v>
      </c>
      <c r="L51" s="57">
        <v>3999676</v>
      </c>
      <c r="M51" s="57">
        <v>4002716</v>
      </c>
      <c r="N51" s="57">
        <v>4009448</v>
      </c>
      <c r="O51" s="57"/>
    </row>
    <row r="52" spans="1:15" ht="18.75" customHeight="1">
      <c r="A52" s="44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5" ht="18.75" customHeight="1">
      <c r="A53" s="50" t="s">
        <v>88</v>
      </c>
      <c r="B53" s="51"/>
      <c r="C53" s="51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</row>
    <row r="54" spans="1:15" ht="18.75" customHeight="1">
      <c r="A54" s="59" t="s">
        <v>586</v>
      </c>
      <c r="B54" s="53">
        <v>-383785</v>
      </c>
      <c r="C54" s="53">
        <v>-6797</v>
      </c>
      <c r="D54" s="53">
        <v>-26804</v>
      </c>
      <c r="E54" s="53">
        <v>-513773</v>
      </c>
      <c r="F54" s="53">
        <v>-6803</v>
      </c>
      <c r="G54" s="53">
        <v>-6803</v>
      </c>
      <c r="H54" s="53">
        <v>-711435</v>
      </c>
      <c r="I54" s="53">
        <v>3889</v>
      </c>
      <c r="J54" s="53">
        <v>55078</v>
      </c>
      <c r="K54" s="54">
        <v>0</v>
      </c>
      <c r="L54" s="53">
        <v>9245</v>
      </c>
      <c r="M54" s="53">
        <v>42834</v>
      </c>
      <c r="N54" s="54">
        <v>0</v>
      </c>
      <c r="O54" s="53"/>
    </row>
    <row r="55" spans="1:15" ht="18.75" customHeight="1">
      <c r="A55" s="59" t="s">
        <v>585</v>
      </c>
      <c r="B55" s="53">
        <v>-160684</v>
      </c>
      <c r="C55" s="53">
        <v>-196433</v>
      </c>
      <c r="D55" s="53">
        <v>-181701</v>
      </c>
      <c r="E55" s="53">
        <v>-394358</v>
      </c>
      <c r="F55" s="53">
        <v>-1210452</v>
      </c>
      <c r="G55" s="53">
        <v>-287889</v>
      </c>
      <c r="H55" s="53">
        <v>-253290</v>
      </c>
      <c r="I55" s="53">
        <v>-205846</v>
      </c>
      <c r="J55" s="53">
        <v>-173199</v>
      </c>
      <c r="K55" s="53">
        <v>-256417</v>
      </c>
      <c r="L55" s="53">
        <v>-784335</v>
      </c>
      <c r="M55" s="53">
        <v>-340615</v>
      </c>
      <c r="N55" s="53">
        <v>-333946</v>
      </c>
      <c r="O55" s="53"/>
    </row>
    <row r="56" spans="1:15" ht="18.75" customHeight="1">
      <c r="A56" s="59" t="s">
        <v>584</v>
      </c>
      <c r="B56" s="53">
        <v>329283</v>
      </c>
      <c r="C56" s="53">
        <v>229078</v>
      </c>
      <c r="D56" s="53">
        <v>386995</v>
      </c>
      <c r="E56" s="53">
        <v>811992</v>
      </c>
      <c r="F56" s="53">
        <v>-164203</v>
      </c>
      <c r="G56" s="53">
        <v>731398</v>
      </c>
      <c r="H56" s="53">
        <v>734417</v>
      </c>
      <c r="I56" s="53">
        <v>937697</v>
      </c>
      <c r="J56" s="53">
        <v>556303</v>
      </c>
      <c r="K56" s="53">
        <v>1463530</v>
      </c>
      <c r="L56" s="53">
        <v>781384</v>
      </c>
      <c r="M56" s="53">
        <v>-403748</v>
      </c>
      <c r="N56" s="53">
        <v>732054</v>
      </c>
      <c r="O56" s="53"/>
    </row>
    <row r="57" spans="1:15" ht="18.75" customHeight="1">
      <c r="A57" s="59" t="s">
        <v>583</v>
      </c>
      <c r="B57" s="53">
        <v>-13836</v>
      </c>
      <c r="C57" s="53">
        <v>-13836</v>
      </c>
      <c r="D57" s="53">
        <v>-13836</v>
      </c>
      <c r="E57" s="53">
        <v>-13836</v>
      </c>
      <c r="F57" s="53">
        <v>-13836</v>
      </c>
      <c r="G57" s="53">
        <v>-13836</v>
      </c>
      <c r="H57" s="53">
        <v>-13836</v>
      </c>
      <c r="I57" s="53">
        <v>-13836</v>
      </c>
      <c r="J57" s="53">
        <v>-13836</v>
      </c>
      <c r="K57" s="53">
        <v>-13836</v>
      </c>
      <c r="L57" s="53">
        <v>-13836</v>
      </c>
      <c r="M57" s="53">
        <v>-13836</v>
      </c>
      <c r="N57" s="53">
        <v>-13836</v>
      </c>
      <c r="O57" s="53"/>
    </row>
    <row r="58" spans="1:15" ht="18.75" customHeight="1">
      <c r="A58" s="59" t="s">
        <v>582</v>
      </c>
      <c r="B58" s="54">
        <v>0</v>
      </c>
      <c r="C58" s="53">
        <v>5715</v>
      </c>
      <c r="D58" s="53">
        <v>3436</v>
      </c>
      <c r="E58" s="53">
        <v>2202</v>
      </c>
      <c r="F58" s="53">
        <v>1035</v>
      </c>
      <c r="G58" s="53">
        <v>4773</v>
      </c>
      <c r="H58" s="53">
        <v>5476</v>
      </c>
      <c r="I58" s="53">
        <v>24904</v>
      </c>
      <c r="J58" s="54">
        <v>0</v>
      </c>
      <c r="K58" s="53">
        <v>1328</v>
      </c>
      <c r="L58" s="53">
        <v>25104</v>
      </c>
      <c r="M58" s="53">
        <v>6038</v>
      </c>
      <c r="N58" s="53">
        <v>27982</v>
      </c>
      <c r="O58" s="54"/>
    </row>
    <row r="59" spans="1:15" ht="18.75" customHeight="1">
      <c r="A59" s="59" t="s">
        <v>581</v>
      </c>
      <c r="B59" s="53">
        <v>274295</v>
      </c>
      <c r="C59" s="53">
        <v>200338</v>
      </c>
      <c r="D59" s="53">
        <v>68955</v>
      </c>
      <c r="E59" s="53">
        <v>119907</v>
      </c>
      <c r="F59" s="53">
        <v>381840</v>
      </c>
      <c r="G59" s="53">
        <v>329001</v>
      </c>
      <c r="H59" s="53">
        <v>251931</v>
      </c>
      <c r="I59" s="53">
        <v>116627</v>
      </c>
      <c r="J59" s="53">
        <v>244785</v>
      </c>
      <c r="K59" s="53">
        <v>96013</v>
      </c>
      <c r="L59" s="53">
        <v>50708</v>
      </c>
      <c r="M59" s="53">
        <v>628587</v>
      </c>
      <c r="N59" s="53">
        <v>344869</v>
      </c>
      <c r="O59" s="53"/>
    </row>
    <row r="60" spans="1:15" ht="18.75" customHeight="1">
      <c r="A60" s="59" t="s">
        <v>580</v>
      </c>
      <c r="B60" s="53">
        <v>-1818</v>
      </c>
      <c r="C60" s="53">
        <v>-1818</v>
      </c>
      <c r="D60" s="53">
        <v>-1818</v>
      </c>
      <c r="E60" s="53">
        <v>-1818</v>
      </c>
      <c r="F60" s="53">
        <v>-1818</v>
      </c>
      <c r="G60" s="53">
        <v>-1818</v>
      </c>
      <c r="H60" s="53">
        <v>-1818</v>
      </c>
      <c r="I60" s="53">
        <v>-1818</v>
      </c>
      <c r="J60" s="53">
        <v>-1818</v>
      </c>
      <c r="K60" s="53">
        <v>-1818</v>
      </c>
      <c r="L60" s="53">
        <v>-1818</v>
      </c>
      <c r="M60" s="53">
        <v>-1818</v>
      </c>
      <c r="N60" s="53">
        <v>-1818</v>
      </c>
      <c r="O60" s="53"/>
    </row>
    <row r="61" spans="1:15" ht="18.75" customHeight="1">
      <c r="A61" s="59" t="s">
        <v>579</v>
      </c>
      <c r="B61" s="53">
        <v>33</v>
      </c>
      <c r="C61" s="53">
        <v>33</v>
      </c>
      <c r="D61" s="53">
        <v>33</v>
      </c>
      <c r="E61" s="53">
        <v>33</v>
      </c>
      <c r="F61" s="53">
        <v>164</v>
      </c>
      <c r="G61" s="53">
        <v>164</v>
      </c>
      <c r="H61" s="53">
        <v>244</v>
      </c>
      <c r="I61" s="53">
        <v>242</v>
      </c>
      <c r="J61" s="53">
        <v>242</v>
      </c>
      <c r="K61" s="53">
        <v>242</v>
      </c>
      <c r="L61" s="53">
        <v>242</v>
      </c>
      <c r="M61" s="53">
        <v>242</v>
      </c>
      <c r="N61" s="53">
        <v>242</v>
      </c>
      <c r="O61" s="53"/>
    </row>
    <row r="62" spans="1:15" ht="18.75" customHeight="1">
      <c r="A62" s="59" t="s">
        <v>578</v>
      </c>
      <c r="B62" s="53">
        <v>119</v>
      </c>
      <c r="C62" s="53">
        <v>119</v>
      </c>
      <c r="D62" s="53">
        <v>119</v>
      </c>
      <c r="E62" s="53">
        <v>119</v>
      </c>
      <c r="F62" s="53">
        <v>119</v>
      </c>
      <c r="G62" s="53">
        <v>119</v>
      </c>
      <c r="H62" s="53">
        <v>119</v>
      </c>
      <c r="I62" s="53">
        <v>119</v>
      </c>
      <c r="J62" s="53">
        <v>119</v>
      </c>
      <c r="K62" s="53">
        <v>119</v>
      </c>
      <c r="L62" s="53">
        <v>119</v>
      </c>
      <c r="M62" s="53">
        <v>119</v>
      </c>
      <c r="N62" s="53">
        <v>119</v>
      </c>
      <c r="O62" s="53"/>
    </row>
    <row r="63" spans="1:15" ht="18.75" customHeight="1">
      <c r="A63" s="59" t="s">
        <v>577</v>
      </c>
      <c r="B63" s="53">
        <v>-9670</v>
      </c>
      <c r="C63" s="53">
        <v>-9644</v>
      </c>
      <c r="D63" s="53">
        <v>-9644</v>
      </c>
      <c r="E63" s="53">
        <v>-9644</v>
      </c>
      <c r="F63" s="53">
        <v>-9644</v>
      </c>
      <c r="G63" s="53">
        <v>-9644</v>
      </c>
      <c r="H63" s="53">
        <v>-9644</v>
      </c>
      <c r="I63" s="53">
        <v>-9644</v>
      </c>
      <c r="J63" s="53">
        <v>-10894</v>
      </c>
      <c r="K63" s="53">
        <v>-10894</v>
      </c>
      <c r="L63" s="53">
        <v>-10894</v>
      </c>
      <c r="M63" s="53">
        <v>-10894</v>
      </c>
      <c r="N63" s="53">
        <v>-10894</v>
      </c>
      <c r="O63" s="53"/>
    </row>
    <row r="64" spans="1:15" ht="18.75" customHeight="1">
      <c r="A64" s="59" t="s">
        <v>576</v>
      </c>
      <c r="B64" s="53">
        <v>-791</v>
      </c>
      <c r="C64" s="53">
        <v>-791</v>
      </c>
      <c r="D64" s="53">
        <v>-791</v>
      </c>
      <c r="E64" s="53">
        <v>-791</v>
      </c>
      <c r="F64" s="53">
        <v>-791</v>
      </c>
      <c r="G64" s="53">
        <v>-791</v>
      </c>
      <c r="H64" s="53">
        <v>-791</v>
      </c>
      <c r="I64" s="53">
        <v>-791</v>
      </c>
      <c r="J64" s="53">
        <v>-791</v>
      </c>
      <c r="K64" s="53">
        <v>-791</v>
      </c>
      <c r="L64" s="53">
        <v>-791</v>
      </c>
      <c r="M64" s="53">
        <v>-791</v>
      </c>
      <c r="N64" s="53">
        <v>-791</v>
      </c>
      <c r="O64" s="53"/>
    </row>
    <row r="65" spans="1:15" ht="18.75" customHeight="1">
      <c r="A65" s="60" t="s">
        <v>99</v>
      </c>
      <c r="B65" s="53">
        <v>33146</v>
      </c>
      <c r="C65" s="53">
        <v>205963</v>
      </c>
      <c r="D65" s="53">
        <v>224942</v>
      </c>
      <c r="E65" s="53">
        <v>33</v>
      </c>
      <c r="F65" s="53">
        <v>-1024391</v>
      </c>
      <c r="G65" s="53">
        <v>744673</v>
      </c>
      <c r="H65" s="53">
        <v>1372</v>
      </c>
      <c r="I65" s="53">
        <v>851543</v>
      </c>
      <c r="J65" s="53">
        <v>655989</v>
      </c>
      <c r="K65" s="53">
        <v>1277474</v>
      </c>
      <c r="L65" s="53">
        <v>55127</v>
      </c>
      <c r="M65" s="53">
        <v>-93882</v>
      </c>
      <c r="N65" s="53">
        <v>743981</v>
      </c>
      <c r="O65" s="53"/>
    </row>
    <row r="66" spans="1:15" ht="18.75" customHeight="1">
      <c r="A66" s="59" t="s">
        <v>575</v>
      </c>
      <c r="B66" s="53">
        <v>11371050</v>
      </c>
      <c r="C66" s="53">
        <v>12416928</v>
      </c>
      <c r="D66" s="53">
        <v>14351920</v>
      </c>
      <c r="E66" s="53">
        <v>12441128</v>
      </c>
      <c r="F66" s="53">
        <v>10965280</v>
      </c>
      <c r="G66" s="53">
        <v>10313734</v>
      </c>
      <c r="H66" s="53">
        <v>10231953</v>
      </c>
      <c r="I66" s="53">
        <v>10986475</v>
      </c>
      <c r="J66" s="53">
        <v>12845250</v>
      </c>
      <c r="K66" s="53">
        <v>11336862</v>
      </c>
      <c r="L66" s="53">
        <v>9935639</v>
      </c>
      <c r="M66" s="53">
        <v>11927073</v>
      </c>
      <c r="N66" s="53">
        <v>11008863</v>
      </c>
      <c r="O66" s="53"/>
    </row>
    <row r="67" spans="1:15" ht="18.75" customHeight="1">
      <c r="A67" s="59" t="s">
        <v>574</v>
      </c>
      <c r="B67" s="53">
        <v>16743</v>
      </c>
      <c r="C67" s="53">
        <v>21572</v>
      </c>
      <c r="D67" s="53">
        <v>11426</v>
      </c>
      <c r="E67" s="53">
        <v>57060</v>
      </c>
      <c r="F67" s="53">
        <v>65944</v>
      </c>
      <c r="G67" s="53">
        <v>606583</v>
      </c>
      <c r="H67" s="53">
        <v>844934</v>
      </c>
      <c r="I67" s="53">
        <v>71697</v>
      </c>
      <c r="J67" s="53">
        <v>53086</v>
      </c>
      <c r="K67" s="53">
        <v>92378</v>
      </c>
      <c r="L67" s="53">
        <v>502428</v>
      </c>
      <c r="M67" s="53">
        <v>201677</v>
      </c>
      <c r="N67" s="53">
        <v>217341</v>
      </c>
      <c r="O67" s="53"/>
    </row>
    <row r="68" spans="1:15" ht="18.75" customHeight="1">
      <c r="A68" s="59" t="s">
        <v>573</v>
      </c>
      <c r="B68" s="53">
        <v>39867</v>
      </c>
      <c r="C68" s="53">
        <v>42511</v>
      </c>
      <c r="D68" s="53">
        <v>46792</v>
      </c>
      <c r="E68" s="53">
        <v>45519</v>
      </c>
      <c r="F68" s="53">
        <v>44049</v>
      </c>
      <c r="G68" s="53">
        <v>45734</v>
      </c>
      <c r="H68" s="53">
        <v>43497</v>
      </c>
      <c r="I68" s="53">
        <v>43586</v>
      </c>
      <c r="J68" s="53">
        <v>47892</v>
      </c>
      <c r="K68" s="53">
        <v>45721</v>
      </c>
      <c r="L68" s="53">
        <v>46354</v>
      </c>
      <c r="M68" s="53">
        <v>53675</v>
      </c>
      <c r="N68" s="53">
        <v>45322</v>
      </c>
      <c r="O68" s="53"/>
    </row>
    <row r="69" spans="1:15" ht="18.75" customHeight="1">
      <c r="A69" s="59" t="s">
        <v>572</v>
      </c>
      <c r="B69" s="53">
        <v>84794</v>
      </c>
      <c r="C69" s="53">
        <v>82357</v>
      </c>
      <c r="D69" s="53">
        <v>82744</v>
      </c>
      <c r="E69" s="53">
        <v>77217</v>
      </c>
      <c r="F69" s="53">
        <v>100203</v>
      </c>
      <c r="G69" s="53">
        <v>174677</v>
      </c>
      <c r="H69" s="53">
        <v>172055</v>
      </c>
      <c r="I69" s="53">
        <v>166899</v>
      </c>
      <c r="J69" s="53">
        <v>167727</v>
      </c>
      <c r="K69" s="53">
        <v>167177</v>
      </c>
      <c r="L69" s="53">
        <v>78385</v>
      </c>
      <c r="M69" s="53">
        <v>78385</v>
      </c>
      <c r="N69" s="53">
        <v>5691</v>
      </c>
      <c r="O69" s="53"/>
    </row>
    <row r="70" spans="1:15" ht="18.75" customHeight="1">
      <c r="A70" s="59" t="s">
        <v>571</v>
      </c>
      <c r="B70" s="53">
        <v>6124305</v>
      </c>
      <c r="C70" s="53">
        <v>5653253</v>
      </c>
      <c r="D70" s="53">
        <v>4541594</v>
      </c>
      <c r="E70" s="53">
        <v>4022613</v>
      </c>
      <c r="F70" s="53">
        <v>3862417</v>
      </c>
      <c r="G70" s="53">
        <v>3776268</v>
      </c>
      <c r="H70" s="53">
        <v>4901608</v>
      </c>
      <c r="I70" s="53">
        <v>7199031</v>
      </c>
      <c r="J70" s="53">
        <v>5695594</v>
      </c>
      <c r="K70" s="53">
        <v>5343991</v>
      </c>
      <c r="L70" s="53">
        <v>4731332</v>
      </c>
      <c r="M70" s="53">
        <v>4428284</v>
      </c>
      <c r="N70" s="53">
        <v>3593016</v>
      </c>
      <c r="O70" s="53"/>
    </row>
    <row r="71" spans="1:15" ht="18.75" customHeight="1">
      <c r="A71" s="59" t="s">
        <v>570</v>
      </c>
      <c r="B71" s="53">
        <v>675816</v>
      </c>
      <c r="C71" s="53">
        <v>677656</v>
      </c>
      <c r="D71" s="53">
        <v>678016</v>
      </c>
      <c r="E71" s="53">
        <v>2795619</v>
      </c>
      <c r="F71" s="53">
        <v>1377008</v>
      </c>
      <c r="G71" s="53">
        <v>1712480</v>
      </c>
      <c r="H71" s="53">
        <v>828002</v>
      </c>
      <c r="I71" s="53">
        <v>1098439</v>
      </c>
      <c r="J71" s="53">
        <v>831100</v>
      </c>
      <c r="K71" s="53">
        <v>619888</v>
      </c>
      <c r="L71" s="53">
        <v>425112</v>
      </c>
      <c r="M71" s="53">
        <v>353367</v>
      </c>
      <c r="N71" s="53">
        <v>661923</v>
      </c>
      <c r="O71" s="53"/>
    </row>
    <row r="72" spans="1:15" ht="18.75" customHeight="1">
      <c r="A72" s="60" t="s">
        <v>569</v>
      </c>
      <c r="B72" s="53">
        <v>18312575</v>
      </c>
      <c r="C72" s="53">
        <v>18894277</v>
      </c>
      <c r="D72" s="53">
        <v>19712493</v>
      </c>
      <c r="E72" s="53">
        <v>19439156</v>
      </c>
      <c r="F72" s="53">
        <v>16414899</v>
      </c>
      <c r="G72" s="53">
        <v>16629475</v>
      </c>
      <c r="H72" s="53">
        <v>17022050</v>
      </c>
      <c r="I72" s="53">
        <v>19566127</v>
      </c>
      <c r="J72" s="53">
        <v>19640649</v>
      </c>
      <c r="K72" s="53">
        <v>17606016</v>
      </c>
      <c r="L72" s="53">
        <v>15719251</v>
      </c>
      <c r="M72" s="53">
        <v>17042461</v>
      </c>
      <c r="N72" s="53">
        <v>15532156</v>
      </c>
      <c r="O72" s="53"/>
    </row>
    <row r="73" spans="1:15" ht="18.75" customHeight="1">
      <c r="A73" s="59" t="s">
        <v>568</v>
      </c>
      <c r="B73" s="53">
        <v>137999</v>
      </c>
      <c r="C73" s="53">
        <v>50014</v>
      </c>
      <c r="D73" s="53">
        <v>100029</v>
      </c>
      <c r="E73" s="53">
        <v>176239</v>
      </c>
      <c r="F73" s="53">
        <v>394699</v>
      </c>
      <c r="G73" s="53">
        <v>201088</v>
      </c>
      <c r="H73" s="53">
        <v>164529</v>
      </c>
      <c r="I73" s="53">
        <v>164529</v>
      </c>
      <c r="J73" s="53">
        <v>3292</v>
      </c>
      <c r="K73" s="53">
        <v>3292</v>
      </c>
      <c r="L73" s="54">
        <v>0</v>
      </c>
      <c r="M73" s="54">
        <v>0</v>
      </c>
      <c r="N73" s="54">
        <v>0</v>
      </c>
      <c r="O73" s="53"/>
    </row>
    <row r="74" spans="1:15" ht="18.75" customHeight="1">
      <c r="A74" s="59" t="s">
        <v>567</v>
      </c>
      <c r="B74" s="53">
        <v>52919</v>
      </c>
      <c r="C74" s="53">
        <v>20530</v>
      </c>
      <c r="D74" s="53">
        <v>62961</v>
      </c>
      <c r="E74" s="53">
        <v>146909</v>
      </c>
      <c r="F74" s="53">
        <v>175042</v>
      </c>
      <c r="G74" s="53">
        <v>237637</v>
      </c>
      <c r="H74" s="53">
        <v>179800</v>
      </c>
      <c r="I74" s="53">
        <v>355802</v>
      </c>
      <c r="J74" s="53">
        <v>31220</v>
      </c>
      <c r="K74" s="53">
        <v>51421</v>
      </c>
      <c r="L74" s="53">
        <v>81977</v>
      </c>
      <c r="M74" s="53">
        <v>34886</v>
      </c>
      <c r="N74" s="53">
        <v>67533</v>
      </c>
      <c r="O74" s="53"/>
    </row>
    <row r="75" spans="1:15" ht="18.75" customHeight="1">
      <c r="A75" s="59" t="s">
        <v>566</v>
      </c>
      <c r="B75" s="53">
        <v>320908</v>
      </c>
      <c r="C75" s="53">
        <v>320954</v>
      </c>
      <c r="D75" s="53">
        <v>317260</v>
      </c>
      <c r="E75" s="53">
        <v>440452</v>
      </c>
      <c r="F75" s="53">
        <v>450130</v>
      </c>
      <c r="G75" s="53">
        <v>455147</v>
      </c>
      <c r="H75" s="53">
        <v>229463</v>
      </c>
      <c r="I75" s="53">
        <v>222904</v>
      </c>
      <c r="J75" s="53">
        <v>225168</v>
      </c>
      <c r="K75" s="53">
        <v>353054</v>
      </c>
      <c r="L75" s="53">
        <v>362166</v>
      </c>
      <c r="M75" s="53">
        <v>353608</v>
      </c>
      <c r="N75" s="53">
        <v>336787</v>
      </c>
      <c r="O75" s="53"/>
    </row>
    <row r="76" spans="1:15" ht="18.75" customHeight="1">
      <c r="A76" s="59" t="s">
        <v>565</v>
      </c>
      <c r="B76" s="53">
        <v>450169</v>
      </c>
      <c r="C76" s="53">
        <v>431641</v>
      </c>
      <c r="D76" s="53">
        <v>375374</v>
      </c>
      <c r="E76" s="53">
        <v>371289</v>
      </c>
      <c r="F76" s="53">
        <v>380558</v>
      </c>
      <c r="G76" s="53">
        <v>376522</v>
      </c>
      <c r="H76" s="53">
        <v>380532</v>
      </c>
      <c r="I76" s="53">
        <v>367612</v>
      </c>
      <c r="J76" s="53">
        <v>365835</v>
      </c>
      <c r="K76" s="53">
        <v>331026</v>
      </c>
      <c r="L76" s="53">
        <v>348604</v>
      </c>
      <c r="M76" s="53">
        <v>360718</v>
      </c>
      <c r="N76" s="53">
        <v>381004</v>
      </c>
      <c r="O76" s="53"/>
    </row>
    <row r="77" spans="1:15" ht="18.75" customHeight="1">
      <c r="A77" s="59" t="s">
        <v>564</v>
      </c>
      <c r="B77" s="53">
        <v>29282</v>
      </c>
      <c r="C77" s="53">
        <v>27337</v>
      </c>
      <c r="D77" s="53">
        <v>26645</v>
      </c>
      <c r="E77" s="53">
        <v>26967</v>
      </c>
      <c r="F77" s="53">
        <v>26026</v>
      </c>
      <c r="G77" s="53">
        <v>26174</v>
      </c>
      <c r="H77" s="53">
        <v>23677</v>
      </c>
      <c r="I77" s="53">
        <v>31467</v>
      </c>
      <c r="J77" s="53">
        <v>43386</v>
      </c>
      <c r="K77" s="53">
        <v>37128</v>
      </c>
      <c r="L77" s="53">
        <v>36263</v>
      </c>
      <c r="M77" s="53">
        <v>42877</v>
      </c>
      <c r="N77" s="53">
        <v>36164</v>
      </c>
      <c r="O77" s="53"/>
    </row>
    <row r="78" spans="1:15" ht="18.75" customHeight="1">
      <c r="A78" s="59" t="s">
        <v>563</v>
      </c>
      <c r="B78" s="53">
        <v>12928</v>
      </c>
      <c r="C78" s="54">
        <v>0</v>
      </c>
      <c r="D78" s="54">
        <v>0</v>
      </c>
      <c r="E78" s="53">
        <v>8726</v>
      </c>
      <c r="F78" s="54">
        <v>0</v>
      </c>
      <c r="G78" s="54">
        <v>0</v>
      </c>
      <c r="H78" s="53">
        <v>310074</v>
      </c>
      <c r="I78" s="54">
        <v>0</v>
      </c>
      <c r="J78" s="54">
        <v>0</v>
      </c>
      <c r="K78" s="53">
        <v>8726</v>
      </c>
      <c r="L78" s="54">
        <v>0</v>
      </c>
      <c r="M78" s="54">
        <v>0</v>
      </c>
      <c r="N78" s="53">
        <v>8726</v>
      </c>
      <c r="O78" s="53"/>
    </row>
    <row r="79" spans="1:15" ht="18.75" customHeight="1">
      <c r="A79" s="59" t="s">
        <v>562</v>
      </c>
      <c r="B79" s="53">
        <v>240150</v>
      </c>
      <c r="C79" s="53">
        <v>255778</v>
      </c>
      <c r="D79" s="53">
        <v>267135</v>
      </c>
      <c r="E79" s="53">
        <v>278216</v>
      </c>
      <c r="F79" s="53">
        <v>246723</v>
      </c>
      <c r="G79" s="53">
        <v>227329</v>
      </c>
      <c r="H79" s="53">
        <v>652232</v>
      </c>
      <c r="I79" s="53">
        <v>685174</v>
      </c>
      <c r="J79" s="53">
        <v>715998</v>
      </c>
      <c r="K79" s="53">
        <v>1099689</v>
      </c>
      <c r="L79" s="53">
        <v>193665</v>
      </c>
      <c r="M79" s="53">
        <v>960350</v>
      </c>
      <c r="N79" s="53">
        <v>1029481</v>
      </c>
      <c r="O79" s="53"/>
    </row>
    <row r="80" spans="1:15" ht="18.75" customHeight="1">
      <c r="A80" s="59" t="s">
        <v>561</v>
      </c>
      <c r="B80" s="53">
        <v>7695</v>
      </c>
      <c r="C80" s="53">
        <v>7695</v>
      </c>
      <c r="D80" s="53">
        <v>7695</v>
      </c>
      <c r="E80" s="53">
        <v>7695</v>
      </c>
      <c r="F80" s="53">
        <v>7695</v>
      </c>
      <c r="G80" s="53">
        <v>7695</v>
      </c>
      <c r="H80" s="53">
        <v>369</v>
      </c>
      <c r="I80" s="53">
        <v>369</v>
      </c>
      <c r="J80" s="54">
        <v>0</v>
      </c>
      <c r="K80" s="54">
        <v>0</v>
      </c>
      <c r="L80" s="54">
        <v>0</v>
      </c>
      <c r="M80" s="54">
        <v>0</v>
      </c>
      <c r="N80" s="54">
        <v>0</v>
      </c>
      <c r="O80" s="53"/>
    </row>
    <row r="81" spans="1:15" ht="18.75" customHeight="1">
      <c r="A81" s="59" t="s">
        <v>560</v>
      </c>
      <c r="B81" s="53">
        <v>1250000</v>
      </c>
      <c r="C81" s="53">
        <v>1250000</v>
      </c>
      <c r="D81" s="53">
        <v>1250000</v>
      </c>
      <c r="E81" s="53">
        <v>1489708</v>
      </c>
      <c r="F81" s="53">
        <v>1489708</v>
      </c>
      <c r="G81" s="53">
        <v>1489708</v>
      </c>
      <c r="H81" s="53">
        <v>1489708</v>
      </c>
      <c r="I81" s="53">
        <v>1489708</v>
      </c>
      <c r="J81" s="53">
        <v>1489708</v>
      </c>
      <c r="K81" s="54">
        <v>0</v>
      </c>
      <c r="L81" s="54">
        <v>0</v>
      </c>
      <c r="M81" s="54">
        <v>0</v>
      </c>
      <c r="N81" s="54">
        <v>0</v>
      </c>
      <c r="O81" s="53"/>
    </row>
    <row r="82" spans="1:15" ht="18.75" customHeight="1">
      <c r="A82" s="60" t="s">
        <v>559</v>
      </c>
      <c r="B82" s="53">
        <v>2502051</v>
      </c>
      <c r="C82" s="53">
        <v>2363948</v>
      </c>
      <c r="D82" s="53">
        <v>2407097</v>
      </c>
      <c r="E82" s="53">
        <v>2946200</v>
      </c>
      <c r="F82" s="53">
        <v>3170580</v>
      </c>
      <c r="G82" s="53">
        <v>3021299</v>
      </c>
      <c r="H82" s="53">
        <v>3430384</v>
      </c>
      <c r="I82" s="53">
        <v>3317565</v>
      </c>
      <c r="J82" s="53">
        <v>2874608</v>
      </c>
      <c r="K82" s="53">
        <v>1884336</v>
      </c>
      <c r="L82" s="53">
        <v>1022674</v>
      </c>
      <c r="M82" s="53">
        <v>1752439</v>
      </c>
      <c r="N82" s="53">
        <v>1859695</v>
      </c>
      <c r="O82" s="53"/>
    </row>
    <row r="83" spans="1:15" ht="18.75" customHeight="1">
      <c r="A83" s="59" t="s">
        <v>558</v>
      </c>
      <c r="B83" s="53">
        <v>-108493</v>
      </c>
      <c r="C83" s="53">
        <v>-135450</v>
      </c>
      <c r="D83" s="53">
        <v>-156422</v>
      </c>
      <c r="E83" s="53">
        <v>-160060</v>
      </c>
      <c r="F83" s="53">
        <v>-158702</v>
      </c>
      <c r="G83" s="53">
        <v>-149264</v>
      </c>
      <c r="H83" s="53">
        <v>-127841</v>
      </c>
      <c r="I83" s="53">
        <v>-113811</v>
      </c>
      <c r="J83" s="53">
        <v>-113161</v>
      </c>
      <c r="K83" s="53">
        <v>-120434</v>
      </c>
      <c r="L83" s="53">
        <v>-103623</v>
      </c>
      <c r="M83" s="53">
        <v>-110469</v>
      </c>
      <c r="N83" s="53">
        <v>-114176</v>
      </c>
      <c r="O83" s="53"/>
    </row>
    <row r="84" spans="1:15" ht="18.75" customHeight="1">
      <c r="A84" s="60" t="s">
        <v>557</v>
      </c>
      <c r="B84" s="53">
        <v>-108493</v>
      </c>
      <c r="C84" s="53">
        <v>-135450</v>
      </c>
      <c r="D84" s="53">
        <v>-156422</v>
      </c>
      <c r="E84" s="53">
        <v>-160060</v>
      </c>
      <c r="F84" s="53">
        <v>-158702</v>
      </c>
      <c r="G84" s="53">
        <v>-149264</v>
      </c>
      <c r="H84" s="53">
        <v>-127841</v>
      </c>
      <c r="I84" s="53">
        <v>-113811</v>
      </c>
      <c r="J84" s="53">
        <v>-113161</v>
      </c>
      <c r="K84" s="53">
        <v>-120434</v>
      </c>
      <c r="L84" s="53">
        <v>-103623</v>
      </c>
      <c r="M84" s="53">
        <v>-110469</v>
      </c>
      <c r="N84" s="53">
        <v>-114176</v>
      </c>
      <c r="O84" s="53"/>
    </row>
    <row r="85" spans="1:15" ht="18.75" customHeight="1">
      <c r="A85" s="59" t="s">
        <v>556</v>
      </c>
      <c r="B85" s="54">
        <v>0</v>
      </c>
      <c r="C85" s="54">
        <v>0</v>
      </c>
      <c r="D85" s="53">
        <v>775999</v>
      </c>
      <c r="E85" s="53">
        <v>16358359</v>
      </c>
      <c r="F85" s="54">
        <v>0</v>
      </c>
      <c r="G85" s="54">
        <v>0</v>
      </c>
      <c r="H85" s="53">
        <v>694936</v>
      </c>
      <c r="I85" s="54">
        <v>0</v>
      </c>
      <c r="J85" s="54">
        <v>0</v>
      </c>
      <c r="K85" s="54">
        <v>0</v>
      </c>
      <c r="L85" s="54">
        <v>0</v>
      </c>
      <c r="M85" s="54">
        <v>0</v>
      </c>
      <c r="N85" s="54">
        <v>0</v>
      </c>
      <c r="O85" s="54"/>
    </row>
    <row r="86" spans="1:15" ht="18.75" customHeight="1">
      <c r="A86" s="59" t="s">
        <v>555</v>
      </c>
      <c r="B86" s="53">
        <v>12018</v>
      </c>
      <c r="C86" s="54">
        <v>0</v>
      </c>
      <c r="D86" s="54">
        <v>0</v>
      </c>
      <c r="E86" s="53">
        <v>57994</v>
      </c>
      <c r="F86" s="53">
        <v>32095</v>
      </c>
      <c r="G86" s="54">
        <v>0</v>
      </c>
      <c r="H86" s="54">
        <v>0</v>
      </c>
      <c r="I86" s="54">
        <v>0</v>
      </c>
      <c r="J86" s="53">
        <v>780</v>
      </c>
      <c r="K86" s="54">
        <v>0</v>
      </c>
      <c r="L86" s="54">
        <v>0</v>
      </c>
      <c r="M86" s="54">
        <v>0</v>
      </c>
      <c r="N86" s="54">
        <v>0</v>
      </c>
      <c r="O86" s="53"/>
    </row>
    <row r="87" spans="1:15" ht="18.75" customHeight="1">
      <c r="A87" s="60" t="s">
        <v>554</v>
      </c>
      <c r="B87" s="53">
        <v>12018</v>
      </c>
      <c r="C87" s="54">
        <v>0</v>
      </c>
      <c r="D87" s="53">
        <v>775999</v>
      </c>
      <c r="E87" s="53">
        <v>16416353</v>
      </c>
      <c r="F87" s="53">
        <v>32095</v>
      </c>
      <c r="G87" s="54">
        <v>0</v>
      </c>
      <c r="H87" s="53">
        <v>694936</v>
      </c>
      <c r="I87" s="54">
        <v>0</v>
      </c>
      <c r="J87" s="53">
        <v>780</v>
      </c>
      <c r="K87" s="54">
        <v>0</v>
      </c>
      <c r="L87" s="54">
        <v>0</v>
      </c>
      <c r="M87" s="54">
        <v>0</v>
      </c>
      <c r="N87" s="54">
        <v>0</v>
      </c>
      <c r="O87" s="53"/>
    </row>
    <row r="88" spans="1:15" ht="18.75" customHeight="1">
      <c r="A88" s="59" t="s">
        <v>553</v>
      </c>
      <c r="B88" s="53">
        <v>10032836</v>
      </c>
      <c r="C88" s="53">
        <v>10104966</v>
      </c>
      <c r="D88" s="53">
        <v>12066666</v>
      </c>
      <c r="E88" s="53">
        <v>9126105</v>
      </c>
      <c r="F88" s="53">
        <v>8947026</v>
      </c>
      <c r="G88" s="53">
        <v>7474318</v>
      </c>
      <c r="H88" s="53">
        <v>13650549</v>
      </c>
      <c r="I88" s="53">
        <v>10720804</v>
      </c>
      <c r="J88" s="53">
        <v>12116214</v>
      </c>
      <c r="K88" s="53">
        <v>7865983</v>
      </c>
      <c r="L88" s="53">
        <v>14435445</v>
      </c>
      <c r="M88" s="53">
        <v>14625557</v>
      </c>
      <c r="N88" s="53">
        <v>11279211</v>
      </c>
      <c r="O88" s="53"/>
    </row>
    <row r="89" spans="1:15" ht="18.75" customHeight="1">
      <c r="A89" s="60" t="s">
        <v>552</v>
      </c>
      <c r="B89" s="53">
        <v>10032836</v>
      </c>
      <c r="C89" s="53">
        <v>10104966</v>
      </c>
      <c r="D89" s="53">
        <v>12066666</v>
      </c>
      <c r="E89" s="53">
        <v>9126105</v>
      </c>
      <c r="F89" s="53">
        <v>8947026</v>
      </c>
      <c r="G89" s="53">
        <v>7474318</v>
      </c>
      <c r="H89" s="53">
        <v>13650549</v>
      </c>
      <c r="I89" s="53">
        <v>10720804</v>
      </c>
      <c r="J89" s="53">
        <v>12116214</v>
      </c>
      <c r="K89" s="53">
        <v>7865983</v>
      </c>
      <c r="L89" s="53">
        <v>14435445</v>
      </c>
      <c r="M89" s="53">
        <v>14625557</v>
      </c>
      <c r="N89" s="53">
        <v>11279211</v>
      </c>
      <c r="O89" s="53"/>
    </row>
    <row r="90" spans="1:15" ht="18.75" customHeight="1">
      <c r="A90" s="59" t="s">
        <v>551</v>
      </c>
      <c r="B90" s="53">
        <v>-26165</v>
      </c>
      <c r="C90" s="53">
        <v>-423549</v>
      </c>
      <c r="D90" s="53">
        <v>-326528</v>
      </c>
      <c r="E90" s="53">
        <v>-26049</v>
      </c>
      <c r="F90" s="53">
        <v>-469</v>
      </c>
      <c r="G90" s="53">
        <v>-490</v>
      </c>
      <c r="H90" s="53">
        <v>-471</v>
      </c>
      <c r="I90" s="53">
        <v>14251</v>
      </c>
      <c r="J90" s="53">
        <v>-487</v>
      </c>
      <c r="K90" s="53">
        <v>-466</v>
      </c>
      <c r="L90" s="53">
        <v>23901</v>
      </c>
      <c r="M90" s="53">
        <v>-111534</v>
      </c>
      <c r="N90" s="53">
        <v>-233101</v>
      </c>
      <c r="O90" s="53"/>
    </row>
    <row r="91" spans="1:15" ht="18.75" customHeight="1">
      <c r="A91" s="59" t="s">
        <v>550</v>
      </c>
      <c r="B91" s="53">
        <v>83747</v>
      </c>
      <c r="C91" s="53">
        <v>82445</v>
      </c>
      <c r="D91" s="53">
        <v>83874</v>
      </c>
      <c r="E91" s="53">
        <v>53502</v>
      </c>
      <c r="F91" s="53">
        <v>124396</v>
      </c>
      <c r="G91" s="53">
        <v>139362</v>
      </c>
      <c r="H91" s="53">
        <v>98724</v>
      </c>
      <c r="I91" s="53">
        <v>83931</v>
      </c>
      <c r="J91" s="53">
        <v>86567</v>
      </c>
      <c r="K91" s="53">
        <v>80435</v>
      </c>
      <c r="L91" s="53">
        <v>79045</v>
      </c>
      <c r="M91" s="53">
        <v>73395</v>
      </c>
      <c r="N91" s="53">
        <v>63290</v>
      </c>
      <c r="O91" s="53"/>
    </row>
    <row r="92" spans="1:15" ht="18.75" customHeight="1">
      <c r="A92" s="59" t="s">
        <v>549</v>
      </c>
      <c r="B92" s="53">
        <v>5583134</v>
      </c>
      <c r="C92" s="53">
        <v>5556436</v>
      </c>
      <c r="D92" s="53">
        <v>5132626</v>
      </c>
      <c r="E92" s="53">
        <v>4803820</v>
      </c>
      <c r="F92" s="53">
        <v>4777746</v>
      </c>
      <c r="G92" s="53">
        <v>4797830</v>
      </c>
      <c r="H92" s="53">
        <v>4797343</v>
      </c>
      <c r="I92" s="53">
        <v>4796871</v>
      </c>
      <c r="J92" s="53">
        <v>4811133</v>
      </c>
      <c r="K92" s="53">
        <v>4810646</v>
      </c>
      <c r="L92" s="53">
        <v>4810180</v>
      </c>
      <c r="M92" s="53">
        <v>4833819</v>
      </c>
      <c r="N92" s="53">
        <v>4722377</v>
      </c>
      <c r="O92" s="53"/>
    </row>
    <row r="93" spans="1:15" ht="18.75" customHeight="1">
      <c r="A93" s="59" t="s">
        <v>548</v>
      </c>
      <c r="B93" s="53">
        <v>1455066</v>
      </c>
      <c r="C93" s="53">
        <v>1455066</v>
      </c>
      <c r="D93" s="53">
        <v>1395929</v>
      </c>
      <c r="E93" s="53">
        <v>1393838</v>
      </c>
      <c r="F93" s="53">
        <v>1411666</v>
      </c>
      <c r="G93" s="53">
        <v>1411666</v>
      </c>
      <c r="H93" s="53">
        <v>1411666</v>
      </c>
      <c r="I93" s="53">
        <v>1411666</v>
      </c>
      <c r="J93" s="53">
        <v>1411666</v>
      </c>
      <c r="K93" s="53">
        <v>1406377</v>
      </c>
      <c r="L93" s="53">
        <v>1406290</v>
      </c>
      <c r="M93" s="53">
        <v>1406166</v>
      </c>
      <c r="N93" s="53">
        <v>1405675</v>
      </c>
      <c r="O93" s="53"/>
    </row>
    <row r="94" spans="1:15" ht="18.75" customHeight="1">
      <c r="A94" s="60" t="s">
        <v>547</v>
      </c>
      <c r="B94" s="53">
        <v>7095782</v>
      </c>
      <c r="C94" s="53">
        <v>6670399</v>
      </c>
      <c r="D94" s="53">
        <v>6285901</v>
      </c>
      <c r="E94" s="53">
        <v>6225112</v>
      </c>
      <c r="F94" s="53">
        <v>6313338</v>
      </c>
      <c r="G94" s="53">
        <v>6348368</v>
      </c>
      <c r="H94" s="53">
        <v>6307262</v>
      </c>
      <c r="I94" s="53">
        <v>6306719</v>
      </c>
      <c r="J94" s="53">
        <v>6308879</v>
      </c>
      <c r="K94" s="53">
        <v>6296992</v>
      </c>
      <c r="L94" s="53">
        <v>6319416</v>
      </c>
      <c r="M94" s="53">
        <v>6201846</v>
      </c>
      <c r="N94" s="53">
        <v>5958241</v>
      </c>
      <c r="O94" s="53"/>
    </row>
    <row r="95" spans="1:15" ht="18.75" customHeight="1">
      <c r="A95" s="59" t="s">
        <v>546</v>
      </c>
      <c r="B95" s="54">
        <v>0</v>
      </c>
      <c r="C95" s="54">
        <v>0</v>
      </c>
      <c r="D95" s="53">
        <v>-45</v>
      </c>
      <c r="E95" s="54">
        <v>0</v>
      </c>
      <c r="F95" s="53">
        <v>45</v>
      </c>
      <c r="G95" s="54">
        <v>0</v>
      </c>
      <c r="H95" s="54">
        <v>0</v>
      </c>
      <c r="I95" s="54">
        <v>0</v>
      </c>
      <c r="J95" s="54">
        <v>0</v>
      </c>
      <c r="K95" s="54">
        <v>0</v>
      </c>
      <c r="L95" s="54">
        <v>0</v>
      </c>
      <c r="M95" s="54">
        <v>0</v>
      </c>
      <c r="N95" s="54">
        <v>0</v>
      </c>
      <c r="O95" s="54"/>
    </row>
    <row r="96" spans="1:15" ht="18.75" customHeight="1">
      <c r="A96" s="60" t="s">
        <v>545</v>
      </c>
      <c r="B96" s="54">
        <v>0</v>
      </c>
      <c r="C96" s="54">
        <v>0</v>
      </c>
      <c r="D96" s="53">
        <v>-45</v>
      </c>
      <c r="E96" s="54">
        <v>0</v>
      </c>
      <c r="F96" s="53">
        <v>45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/>
    </row>
    <row r="97" spans="1:15" ht="18.75" customHeight="1">
      <c r="A97" s="59" t="s">
        <v>544</v>
      </c>
      <c r="B97" s="53">
        <v>31959889</v>
      </c>
      <c r="C97" s="53">
        <v>31998492</v>
      </c>
      <c r="D97" s="53">
        <v>32168703</v>
      </c>
      <c r="E97" s="53">
        <v>32113307</v>
      </c>
      <c r="F97" s="53">
        <v>32560165</v>
      </c>
      <c r="G97" s="53">
        <v>32766063</v>
      </c>
      <c r="H97" s="53">
        <v>33168902</v>
      </c>
      <c r="I97" s="53">
        <v>33242601</v>
      </c>
      <c r="J97" s="53">
        <v>33643257</v>
      </c>
      <c r="K97" s="53">
        <v>33682031</v>
      </c>
      <c r="L97" s="53">
        <v>33579586</v>
      </c>
      <c r="M97" s="53">
        <v>33758768</v>
      </c>
      <c r="N97" s="53">
        <v>33187986</v>
      </c>
      <c r="O97" s="53"/>
    </row>
    <row r="98" spans="1:15" ht="18.75" customHeight="1">
      <c r="A98" s="59" t="s">
        <v>543</v>
      </c>
      <c r="B98" s="53">
        <v>3311086</v>
      </c>
      <c r="C98" s="53">
        <v>3304762</v>
      </c>
      <c r="D98" s="53">
        <v>3304178</v>
      </c>
      <c r="E98" s="53">
        <v>3718680</v>
      </c>
      <c r="F98" s="53">
        <v>3582621</v>
      </c>
      <c r="G98" s="53">
        <v>3184916</v>
      </c>
      <c r="H98" s="53">
        <v>3117004</v>
      </c>
      <c r="I98" s="53">
        <v>3119407</v>
      </c>
      <c r="J98" s="53">
        <v>2535398</v>
      </c>
      <c r="K98" s="53">
        <v>3607293</v>
      </c>
      <c r="L98" s="53">
        <v>3511819</v>
      </c>
      <c r="M98" s="53">
        <v>3709866</v>
      </c>
      <c r="N98" s="53">
        <v>3710781</v>
      </c>
      <c r="O98" s="53"/>
    </row>
    <row r="99" spans="1:15" ht="18.75" customHeight="1">
      <c r="A99" s="59" t="s">
        <v>542</v>
      </c>
      <c r="B99" s="53">
        <v>-1237546</v>
      </c>
      <c r="C99" s="53">
        <v>-1237546</v>
      </c>
      <c r="D99" s="53">
        <v>-1237546</v>
      </c>
      <c r="E99" s="53">
        <v>-1237546</v>
      </c>
      <c r="F99" s="53">
        <v>-1237546</v>
      </c>
      <c r="G99" s="53">
        <v>-1237546</v>
      </c>
      <c r="H99" s="53">
        <v>-1237546</v>
      </c>
      <c r="I99" s="53">
        <v>-1237546</v>
      </c>
      <c r="J99" s="53">
        <v>-1237546</v>
      </c>
      <c r="K99" s="53">
        <v>-1237546</v>
      </c>
      <c r="L99" s="53">
        <v>-1237546</v>
      </c>
      <c r="M99" s="53">
        <v>-1237546</v>
      </c>
      <c r="N99" s="53">
        <v>-1237546</v>
      </c>
      <c r="O99" s="53"/>
    </row>
    <row r="100" spans="1:15" ht="18.75" customHeight="1">
      <c r="A100" s="59" t="s">
        <v>541</v>
      </c>
      <c r="B100" s="54">
        <v>0</v>
      </c>
      <c r="C100" s="54">
        <v>0</v>
      </c>
      <c r="D100" s="54">
        <v>0</v>
      </c>
      <c r="E100" s="54">
        <v>0</v>
      </c>
      <c r="F100" s="54">
        <v>0</v>
      </c>
      <c r="G100" s="54">
        <v>0</v>
      </c>
      <c r="H100" s="54">
        <v>0</v>
      </c>
      <c r="I100" s="54">
        <v>0</v>
      </c>
      <c r="J100" s="54">
        <v>0</v>
      </c>
      <c r="K100" s="53">
        <v>2715</v>
      </c>
      <c r="L100" s="53">
        <v>5237</v>
      </c>
      <c r="M100" s="53">
        <v>-1</v>
      </c>
      <c r="N100" s="53">
        <v>-1</v>
      </c>
      <c r="O100" s="54"/>
    </row>
    <row r="101" spans="1:15" ht="18.75" customHeight="1">
      <c r="A101" s="60" t="s">
        <v>540</v>
      </c>
      <c r="B101" s="53">
        <v>34033429</v>
      </c>
      <c r="C101" s="53">
        <v>34065708</v>
      </c>
      <c r="D101" s="53">
        <v>34235335</v>
      </c>
      <c r="E101" s="53">
        <v>34594441</v>
      </c>
      <c r="F101" s="53">
        <v>34905240</v>
      </c>
      <c r="G101" s="53">
        <v>34713433</v>
      </c>
      <c r="H101" s="53">
        <v>35048360</v>
      </c>
      <c r="I101" s="53">
        <v>35124462</v>
      </c>
      <c r="J101" s="53">
        <v>34941108</v>
      </c>
      <c r="K101" s="53">
        <v>36054493</v>
      </c>
      <c r="L101" s="53">
        <v>35859096</v>
      </c>
      <c r="M101" s="53">
        <v>36231087</v>
      </c>
      <c r="N101" s="53">
        <v>35661220</v>
      </c>
      <c r="O101" s="53"/>
    </row>
    <row r="102" spans="1:15" ht="18.75" customHeight="1">
      <c r="A102" s="59" t="s">
        <v>539</v>
      </c>
      <c r="B102" s="53">
        <v>3454259</v>
      </c>
      <c r="C102" s="53">
        <v>3420995</v>
      </c>
      <c r="D102" s="53">
        <v>3472029</v>
      </c>
      <c r="E102" s="53">
        <v>3333574</v>
      </c>
      <c r="F102" s="53">
        <v>3346397</v>
      </c>
      <c r="G102" s="53">
        <v>3493270</v>
      </c>
      <c r="H102" s="53">
        <v>3516097</v>
      </c>
      <c r="I102" s="53">
        <v>3232187</v>
      </c>
      <c r="J102" s="53">
        <v>3005777</v>
      </c>
      <c r="K102" s="53">
        <v>3051729</v>
      </c>
      <c r="L102" s="53">
        <v>2932097</v>
      </c>
      <c r="M102" s="53">
        <v>2719514</v>
      </c>
      <c r="N102" s="53">
        <v>2376838</v>
      </c>
      <c r="O102" s="53"/>
    </row>
    <row r="103" spans="1:15" ht="18.75" customHeight="1">
      <c r="A103" s="60" t="s">
        <v>538</v>
      </c>
      <c r="B103" s="53">
        <v>3454259</v>
      </c>
      <c r="C103" s="53">
        <v>3420995</v>
      </c>
      <c r="D103" s="53">
        <v>3472029</v>
      </c>
      <c r="E103" s="53">
        <v>3333574</v>
      </c>
      <c r="F103" s="53">
        <v>3346397</v>
      </c>
      <c r="G103" s="53">
        <v>3493270</v>
      </c>
      <c r="H103" s="53">
        <v>3516097</v>
      </c>
      <c r="I103" s="53">
        <v>3232187</v>
      </c>
      <c r="J103" s="53">
        <v>3005777</v>
      </c>
      <c r="K103" s="53">
        <v>3051729</v>
      </c>
      <c r="L103" s="53">
        <v>2932097</v>
      </c>
      <c r="M103" s="53">
        <v>2719514</v>
      </c>
      <c r="N103" s="53">
        <v>2376838</v>
      </c>
      <c r="O103" s="53"/>
    </row>
    <row r="104" spans="1:15" ht="18.75" customHeight="1">
      <c r="A104" s="59" t="s">
        <v>537</v>
      </c>
      <c r="B104" s="53">
        <v>1385497</v>
      </c>
      <c r="C104" s="53">
        <v>1229080</v>
      </c>
      <c r="D104" s="53">
        <v>1072662</v>
      </c>
      <c r="E104" s="53">
        <v>916244</v>
      </c>
      <c r="F104" s="53">
        <v>759826</v>
      </c>
      <c r="G104" s="53">
        <v>1041849</v>
      </c>
      <c r="H104" s="53">
        <v>822907</v>
      </c>
      <c r="I104" s="53">
        <v>708789</v>
      </c>
      <c r="J104" s="53">
        <v>488343</v>
      </c>
      <c r="K104" s="53">
        <v>267897</v>
      </c>
      <c r="L104" s="53">
        <v>662448</v>
      </c>
      <c r="M104" s="53">
        <v>2494242</v>
      </c>
      <c r="N104" s="53">
        <v>1290401</v>
      </c>
      <c r="O104" s="53"/>
    </row>
    <row r="105" spans="1:15" ht="18.75" customHeight="1">
      <c r="A105" s="59" t="s">
        <v>536</v>
      </c>
      <c r="B105" s="53">
        <v>49250</v>
      </c>
      <c r="C105" s="53">
        <v>77979</v>
      </c>
      <c r="D105" s="53">
        <v>73875</v>
      </c>
      <c r="E105" s="53">
        <v>49250</v>
      </c>
      <c r="F105" s="53">
        <v>65667</v>
      </c>
      <c r="G105" s="53">
        <v>61563</v>
      </c>
      <c r="H105" s="53">
        <v>96961</v>
      </c>
      <c r="I105" s="53">
        <v>96961</v>
      </c>
      <c r="J105" s="53">
        <v>90035</v>
      </c>
      <c r="K105" s="53">
        <v>83110</v>
      </c>
      <c r="L105" s="53">
        <v>76184</v>
      </c>
      <c r="M105" s="53">
        <v>69258</v>
      </c>
      <c r="N105" s="53">
        <v>62332</v>
      </c>
      <c r="O105" s="53"/>
    </row>
    <row r="106" spans="1:15" ht="18.75" customHeight="1">
      <c r="A106" s="59" t="s">
        <v>535</v>
      </c>
      <c r="B106" s="53">
        <v>720368</v>
      </c>
      <c r="C106" s="53">
        <v>617620</v>
      </c>
      <c r="D106" s="53">
        <v>542505</v>
      </c>
      <c r="E106" s="53">
        <v>953151</v>
      </c>
      <c r="F106" s="53">
        <v>870036</v>
      </c>
      <c r="G106" s="53">
        <v>768656</v>
      </c>
      <c r="H106" s="53">
        <v>790519</v>
      </c>
      <c r="I106" s="53">
        <v>673354</v>
      </c>
      <c r="J106" s="53">
        <v>834832</v>
      </c>
      <c r="K106" s="53">
        <v>803822</v>
      </c>
      <c r="L106" s="53">
        <v>651439</v>
      </c>
      <c r="M106" s="53">
        <v>579042</v>
      </c>
      <c r="N106" s="53">
        <v>957732</v>
      </c>
      <c r="O106" s="53"/>
    </row>
    <row r="107" spans="1:15" ht="18.75" customHeight="1">
      <c r="A107" s="59" t="s">
        <v>534</v>
      </c>
      <c r="B107" s="53">
        <v>108701</v>
      </c>
      <c r="C107" s="53">
        <v>108701</v>
      </c>
      <c r="D107" s="53">
        <v>401705</v>
      </c>
      <c r="E107" s="53">
        <v>401705</v>
      </c>
      <c r="F107" s="53">
        <v>502455</v>
      </c>
      <c r="G107" s="53">
        <v>502455</v>
      </c>
      <c r="H107" s="53">
        <v>743167</v>
      </c>
      <c r="I107" s="53">
        <v>743167</v>
      </c>
      <c r="J107" s="53">
        <v>743167</v>
      </c>
      <c r="K107" s="53">
        <v>743167</v>
      </c>
      <c r="L107" s="53">
        <v>743167</v>
      </c>
      <c r="M107" s="53">
        <v>743167</v>
      </c>
      <c r="N107" s="53">
        <v>743167</v>
      </c>
      <c r="O107" s="53"/>
    </row>
    <row r="108" spans="1:15" ht="18.75" customHeight="1">
      <c r="A108" s="59" t="s">
        <v>533</v>
      </c>
      <c r="B108" s="53">
        <v>509635</v>
      </c>
      <c r="C108" s="53">
        <v>468800</v>
      </c>
      <c r="D108" s="53">
        <v>427671</v>
      </c>
      <c r="E108" s="53">
        <v>386542</v>
      </c>
      <c r="F108" s="53">
        <v>345413</v>
      </c>
      <c r="G108" s="53">
        <v>304284</v>
      </c>
      <c r="H108" s="53">
        <v>263228</v>
      </c>
      <c r="I108" s="53">
        <v>222027</v>
      </c>
      <c r="J108" s="53">
        <v>180898</v>
      </c>
      <c r="K108" s="53">
        <v>139769</v>
      </c>
      <c r="L108" s="53">
        <v>98640</v>
      </c>
      <c r="M108" s="53">
        <v>57511</v>
      </c>
      <c r="N108" s="53">
        <v>333085</v>
      </c>
      <c r="O108" s="53"/>
    </row>
    <row r="109" spans="1:15" ht="18.75" customHeight="1">
      <c r="A109" s="59" t="s">
        <v>532</v>
      </c>
      <c r="B109" s="53">
        <v>1714416</v>
      </c>
      <c r="C109" s="53">
        <v>1634624</v>
      </c>
      <c r="D109" s="53">
        <v>1314513</v>
      </c>
      <c r="E109" s="53">
        <v>1289466</v>
      </c>
      <c r="F109" s="53">
        <v>1314513</v>
      </c>
      <c r="G109" s="53">
        <v>1275299</v>
      </c>
      <c r="H109" s="53">
        <v>1530187</v>
      </c>
      <c r="I109" s="53">
        <v>1752196</v>
      </c>
      <c r="J109" s="53">
        <v>1141219</v>
      </c>
      <c r="K109" s="53">
        <v>537938</v>
      </c>
      <c r="L109" s="53">
        <v>1231266</v>
      </c>
      <c r="M109" s="53">
        <v>1710211</v>
      </c>
      <c r="N109" s="53">
        <v>1244021</v>
      </c>
      <c r="O109" s="53"/>
    </row>
    <row r="110" spans="1:15" ht="18.75" customHeight="1">
      <c r="A110" s="60" t="s">
        <v>141</v>
      </c>
      <c r="B110" s="53">
        <v>4487868</v>
      </c>
      <c r="C110" s="53">
        <v>4136804</v>
      </c>
      <c r="D110" s="53">
        <v>3832930</v>
      </c>
      <c r="E110" s="53">
        <v>3996358</v>
      </c>
      <c r="F110" s="53">
        <v>3857910</v>
      </c>
      <c r="G110" s="53">
        <v>3954107</v>
      </c>
      <c r="H110" s="53">
        <v>4246968</v>
      </c>
      <c r="I110" s="53">
        <v>4196494</v>
      </c>
      <c r="J110" s="53">
        <v>3478495</v>
      </c>
      <c r="K110" s="53">
        <v>2575703</v>
      </c>
      <c r="L110" s="53">
        <v>3463144</v>
      </c>
      <c r="M110" s="53">
        <v>5653431</v>
      </c>
      <c r="N110" s="53">
        <v>4630739</v>
      </c>
      <c r="O110" s="53"/>
    </row>
    <row r="111" spans="1:15" ht="18.75" customHeight="1">
      <c r="A111" s="59" t="s">
        <v>531</v>
      </c>
      <c r="B111" s="53">
        <v>12183417</v>
      </c>
      <c r="C111" s="53">
        <v>12669076</v>
      </c>
      <c r="D111" s="53">
        <v>11542443</v>
      </c>
      <c r="E111" s="53">
        <v>10427444</v>
      </c>
      <c r="F111" s="53">
        <v>10469815</v>
      </c>
      <c r="G111" s="53">
        <v>10920886</v>
      </c>
      <c r="H111" s="53">
        <v>13136862</v>
      </c>
      <c r="I111" s="53">
        <v>13845531</v>
      </c>
      <c r="J111" s="53">
        <v>13671073</v>
      </c>
      <c r="K111" s="53">
        <v>12148539</v>
      </c>
      <c r="L111" s="53">
        <v>12193997</v>
      </c>
      <c r="M111" s="53">
        <v>12292949</v>
      </c>
      <c r="N111" s="53">
        <v>13436280</v>
      </c>
      <c r="O111" s="53"/>
    </row>
    <row r="112" spans="1:15" ht="18.75" customHeight="1">
      <c r="A112" s="60" t="s">
        <v>530</v>
      </c>
      <c r="B112" s="53">
        <v>12183417</v>
      </c>
      <c r="C112" s="53">
        <v>12669076</v>
      </c>
      <c r="D112" s="53">
        <v>11542443</v>
      </c>
      <c r="E112" s="53">
        <v>10427444</v>
      </c>
      <c r="F112" s="53">
        <v>10469815</v>
      </c>
      <c r="G112" s="53">
        <v>10920886</v>
      </c>
      <c r="H112" s="53">
        <v>13136862</v>
      </c>
      <c r="I112" s="53">
        <v>13845531</v>
      </c>
      <c r="J112" s="53">
        <v>13671073</v>
      </c>
      <c r="K112" s="53">
        <v>12148539</v>
      </c>
      <c r="L112" s="53">
        <v>12193997</v>
      </c>
      <c r="M112" s="53">
        <v>12292949</v>
      </c>
      <c r="N112" s="53">
        <v>13436280</v>
      </c>
      <c r="O112" s="53"/>
    </row>
    <row r="113" spans="1:15" ht="18.75" customHeight="1">
      <c r="A113" s="56" t="s">
        <v>529</v>
      </c>
      <c r="B113" s="57">
        <v>92038887</v>
      </c>
      <c r="C113" s="57">
        <v>92396685</v>
      </c>
      <c r="D113" s="57">
        <v>94399368</v>
      </c>
      <c r="E113" s="57">
        <v>106344715</v>
      </c>
      <c r="F113" s="57">
        <v>86274252</v>
      </c>
      <c r="G113" s="57">
        <v>87150567</v>
      </c>
      <c r="H113" s="57">
        <v>96926999</v>
      </c>
      <c r="I113" s="57">
        <v>97047621</v>
      </c>
      <c r="J113" s="57">
        <v>96580411</v>
      </c>
      <c r="K113" s="57">
        <v>88640832</v>
      </c>
      <c r="L113" s="57">
        <v>91896624</v>
      </c>
      <c r="M113" s="57">
        <v>96314932</v>
      </c>
      <c r="N113" s="57">
        <v>91364186</v>
      </c>
      <c r="O113" s="57"/>
    </row>
    <row r="114" spans="1:15" ht="18.75" customHeight="1">
      <c r="A114" s="44"/>
      <c r="B114" s="58"/>
      <c r="C114" s="58"/>
      <c r="D114" s="58"/>
      <c r="E114" s="58"/>
      <c r="F114" s="58"/>
      <c r="G114" s="58"/>
      <c r="H114" s="58"/>
      <c r="I114" s="58"/>
      <c r="J114" s="58"/>
      <c r="K114" s="58"/>
      <c r="L114" s="58"/>
      <c r="M114" s="58"/>
      <c r="N114" s="58"/>
      <c r="O114" s="58"/>
    </row>
    <row r="115" spans="1:15" ht="18.75" customHeight="1">
      <c r="A115" s="50" t="s">
        <v>528</v>
      </c>
      <c r="B115" s="51"/>
      <c r="C115" s="51"/>
      <c r="D115" s="51"/>
      <c r="E115" s="51"/>
      <c r="F115" s="51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1:15" ht="18.75" customHeight="1">
      <c r="A116" s="59" t="s">
        <v>527</v>
      </c>
      <c r="B116" s="53">
        <v>1851623</v>
      </c>
      <c r="C116" s="53">
        <v>1840549</v>
      </c>
      <c r="D116" s="53">
        <v>1829475</v>
      </c>
      <c r="E116" s="53">
        <v>1818401</v>
      </c>
      <c r="F116" s="53">
        <v>1807327</v>
      </c>
      <c r="G116" s="53">
        <v>1796252</v>
      </c>
      <c r="H116" s="53">
        <v>1785178</v>
      </c>
      <c r="I116" s="53">
        <v>1774104</v>
      </c>
      <c r="J116" s="53">
        <v>1763030</v>
      </c>
      <c r="K116" s="53">
        <v>1751956</v>
      </c>
      <c r="L116" s="53">
        <v>1740881</v>
      </c>
      <c r="M116" s="53">
        <v>1729807</v>
      </c>
      <c r="N116" s="53">
        <v>1718733</v>
      </c>
      <c r="O116" s="53"/>
    </row>
    <row r="117" spans="1:15" ht="18.75" customHeight="1">
      <c r="A117" s="60" t="s">
        <v>526</v>
      </c>
      <c r="B117" s="53">
        <v>1851623</v>
      </c>
      <c r="C117" s="53">
        <v>1840549</v>
      </c>
      <c r="D117" s="53">
        <v>1829475</v>
      </c>
      <c r="E117" s="53">
        <v>1818401</v>
      </c>
      <c r="F117" s="53">
        <v>1807327</v>
      </c>
      <c r="G117" s="53">
        <v>1796252</v>
      </c>
      <c r="H117" s="53">
        <v>1785178</v>
      </c>
      <c r="I117" s="53">
        <v>1774104</v>
      </c>
      <c r="J117" s="53">
        <v>1763030</v>
      </c>
      <c r="K117" s="53">
        <v>1751956</v>
      </c>
      <c r="L117" s="53">
        <v>1740881</v>
      </c>
      <c r="M117" s="53">
        <v>1729807</v>
      </c>
      <c r="N117" s="53">
        <v>1718733</v>
      </c>
      <c r="O117" s="53"/>
    </row>
    <row r="118" spans="1:15" ht="18.75" customHeight="1">
      <c r="A118" s="59" t="s">
        <v>525</v>
      </c>
      <c r="B118" s="53">
        <v>20212</v>
      </c>
      <c r="C118" s="53">
        <v>30552</v>
      </c>
      <c r="D118" s="53">
        <v>41436</v>
      </c>
      <c r="E118" s="53">
        <v>41151</v>
      </c>
      <c r="F118" s="53">
        <v>48210</v>
      </c>
      <c r="G118" s="53">
        <v>65289</v>
      </c>
      <c r="H118" s="53">
        <v>61364</v>
      </c>
      <c r="I118" s="53">
        <v>63631</v>
      </c>
      <c r="J118" s="53">
        <v>71676</v>
      </c>
      <c r="K118" s="53">
        <v>76367</v>
      </c>
      <c r="L118" s="53">
        <v>91970</v>
      </c>
      <c r="M118" s="53">
        <v>92468</v>
      </c>
      <c r="N118" s="53">
        <v>94560</v>
      </c>
      <c r="O118" s="53"/>
    </row>
    <row r="119" spans="1:15" ht="18.75" customHeight="1">
      <c r="A119" s="59" t="s">
        <v>524</v>
      </c>
      <c r="B119" s="53">
        <v>5323</v>
      </c>
      <c r="C119" s="53">
        <v>-4915</v>
      </c>
      <c r="D119" s="53">
        <v>-4915</v>
      </c>
      <c r="E119" s="54">
        <v>0</v>
      </c>
      <c r="F119" s="54">
        <v>0</v>
      </c>
      <c r="G119" s="54">
        <v>0</v>
      </c>
      <c r="H119" s="54">
        <v>0</v>
      </c>
      <c r="I119" s="54">
        <v>0</v>
      </c>
      <c r="J119" s="54">
        <v>0</v>
      </c>
      <c r="K119" s="54">
        <v>0</v>
      </c>
      <c r="L119" s="54">
        <v>0</v>
      </c>
      <c r="M119" s="54">
        <v>0</v>
      </c>
      <c r="N119" s="54">
        <v>0</v>
      </c>
      <c r="O119" s="53"/>
    </row>
    <row r="120" spans="1:15" ht="18.75" customHeight="1">
      <c r="A120" s="59" t="s">
        <v>523</v>
      </c>
      <c r="B120" s="53">
        <v>17279769</v>
      </c>
      <c r="C120" s="53">
        <v>17241407</v>
      </c>
      <c r="D120" s="53">
        <v>17203046</v>
      </c>
      <c r="E120" s="53">
        <v>17164684</v>
      </c>
      <c r="F120" s="53">
        <v>17126322</v>
      </c>
      <c r="G120" s="53">
        <v>17087961</v>
      </c>
      <c r="H120" s="53">
        <v>17049599</v>
      </c>
      <c r="I120" s="53">
        <v>17011237</v>
      </c>
      <c r="J120" s="53">
        <v>16972876</v>
      </c>
      <c r="K120" s="53">
        <v>16934514</v>
      </c>
      <c r="L120" s="53">
        <v>16896152</v>
      </c>
      <c r="M120" s="53">
        <v>16857791</v>
      </c>
      <c r="N120" s="53">
        <v>17315880</v>
      </c>
      <c r="O120" s="53"/>
    </row>
    <row r="121" spans="1:15" ht="18.75" customHeight="1">
      <c r="A121" s="59" t="s">
        <v>522</v>
      </c>
      <c r="B121" s="53">
        <v>11536866</v>
      </c>
      <c r="C121" s="53">
        <v>23327711</v>
      </c>
      <c r="D121" s="53">
        <v>26827130</v>
      </c>
      <c r="E121" s="53">
        <v>25014630</v>
      </c>
      <c r="F121" s="53">
        <v>3765054</v>
      </c>
      <c r="G121" s="53">
        <v>6177278</v>
      </c>
      <c r="H121" s="53">
        <v>577676</v>
      </c>
      <c r="I121" s="53">
        <v>11187681</v>
      </c>
      <c r="J121" s="53">
        <v>15855916</v>
      </c>
      <c r="K121" s="53">
        <v>6101901</v>
      </c>
      <c r="L121" s="53">
        <v>22942910</v>
      </c>
      <c r="M121" s="53">
        <v>27278767</v>
      </c>
      <c r="N121" s="53">
        <v>17895677</v>
      </c>
      <c r="O121" s="53"/>
    </row>
    <row r="122" spans="1:15" ht="18.75" customHeight="1">
      <c r="A122" s="59" t="s">
        <v>521</v>
      </c>
      <c r="B122" s="53">
        <v>7796566</v>
      </c>
      <c r="C122" s="53">
        <v>5647932</v>
      </c>
      <c r="D122" s="53">
        <v>3700307</v>
      </c>
      <c r="E122" s="53">
        <v>1978598</v>
      </c>
      <c r="F122" s="53">
        <v>29289766</v>
      </c>
      <c r="G122" s="53">
        <v>27649531</v>
      </c>
      <c r="H122" s="53">
        <v>27015668</v>
      </c>
      <c r="I122" s="53">
        <v>24787900</v>
      </c>
      <c r="J122" s="53">
        <v>22191876</v>
      </c>
      <c r="K122" s="53">
        <v>19927653</v>
      </c>
      <c r="L122" s="53">
        <v>17650978</v>
      </c>
      <c r="M122" s="53">
        <v>15415232</v>
      </c>
      <c r="N122" s="53">
        <v>12777341</v>
      </c>
      <c r="O122" s="53"/>
    </row>
    <row r="123" spans="1:15" ht="18.75" customHeight="1">
      <c r="A123" s="59" t="s">
        <v>520</v>
      </c>
      <c r="B123" s="53">
        <v>2718348</v>
      </c>
      <c r="C123" s="53">
        <v>1961681</v>
      </c>
      <c r="D123" s="53">
        <v>1269234</v>
      </c>
      <c r="E123" s="53">
        <v>654417</v>
      </c>
      <c r="F123" s="53">
        <v>9087089</v>
      </c>
      <c r="G123" s="53">
        <v>8511752</v>
      </c>
      <c r="H123" s="53">
        <v>7840161</v>
      </c>
      <c r="I123" s="53">
        <v>7083166</v>
      </c>
      <c r="J123" s="53">
        <v>6309341</v>
      </c>
      <c r="K123" s="53">
        <v>5657457</v>
      </c>
      <c r="L123" s="53">
        <v>5009584</v>
      </c>
      <c r="M123" s="53">
        <v>4373532</v>
      </c>
      <c r="N123" s="53">
        <v>3623445</v>
      </c>
      <c r="O123" s="53"/>
    </row>
    <row r="124" spans="1:15" ht="18.75" customHeight="1">
      <c r="A124" s="59" t="s">
        <v>519</v>
      </c>
      <c r="B124" s="53">
        <v>4069676</v>
      </c>
      <c r="C124" s="53">
        <v>7557875</v>
      </c>
      <c r="D124" s="53">
        <v>8131467</v>
      </c>
      <c r="E124" s="53">
        <v>7488656</v>
      </c>
      <c r="F124" s="53">
        <v>761754</v>
      </c>
      <c r="G124" s="53">
        <v>1722604</v>
      </c>
      <c r="H124" s="53">
        <v>155574</v>
      </c>
      <c r="I124" s="53">
        <v>2665468</v>
      </c>
      <c r="J124" s="53">
        <v>3368609</v>
      </c>
      <c r="K124" s="53">
        <v>1326215</v>
      </c>
      <c r="L124" s="53">
        <v>4829625</v>
      </c>
      <c r="M124" s="53">
        <v>5727315</v>
      </c>
      <c r="N124" s="53">
        <v>3563967</v>
      </c>
      <c r="O124" s="53"/>
    </row>
    <row r="125" spans="1:15" ht="18.75" customHeight="1">
      <c r="A125" s="59" t="s">
        <v>518</v>
      </c>
      <c r="B125" s="53">
        <v>298615</v>
      </c>
      <c r="C125" s="53">
        <v>298615</v>
      </c>
      <c r="D125" s="53">
        <v>298615</v>
      </c>
      <c r="E125" s="53">
        <v>298615</v>
      </c>
      <c r="F125" s="53">
        <v>298615</v>
      </c>
      <c r="G125" s="53">
        <v>298615</v>
      </c>
      <c r="H125" s="53">
        <v>298615</v>
      </c>
      <c r="I125" s="53">
        <v>298615</v>
      </c>
      <c r="J125" s="54">
        <v>0</v>
      </c>
      <c r="K125" s="54">
        <v>0</v>
      </c>
      <c r="L125" s="54">
        <v>0</v>
      </c>
      <c r="M125" s="54">
        <v>0</v>
      </c>
      <c r="N125" s="54">
        <v>0</v>
      </c>
      <c r="O125" s="53"/>
    </row>
    <row r="126" spans="1:15" ht="18.75" customHeight="1">
      <c r="A126" s="59" t="s">
        <v>517</v>
      </c>
      <c r="B126" s="53">
        <v>522400</v>
      </c>
      <c r="C126" s="53">
        <v>522289</v>
      </c>
      <c r="D126" s="53">
        <v>522179</v>
      </c>
      <c r="E126" s="53">
        <v>522068</v>
      </c>
      <c r="F126" s="53">
        <v>521958</v>
      </c>
      <c r="G126" s="53">
        <v>521847</v>
      </c>
      <c r="H126" s="53">
        <v>521737</v>
      </c>
      <c r="I126" s="53">
        <v>521626</v>
      </c>
      <c r="J126" s="53">
        <v>521516</v>
      </c>
      <c r="K126" s="53">
        <v>521405</v>
      </c>
      <c r="L126" s="53">
        <v>521295</v>
      </c>
      <c r="M126" s="53">
        <v>521184</v>
      </c>
      <c r="N126" s="53">
        <v>481761</v>
      </c>
      <c r="O126" s="53"/>
    </row>
    <row r="127" spans="1:15" ht="18.75" customHeight="1">
      <c r="A127" s="59" t="s">
        <v>516</v>
      </c>
      <c r="B127" s="53">
        <v>3812287</v>
      </c>
      <c r="C127" s="53">
        <v>3888261</v>
      </c>
      <c r="D127" s="53">
        <v>3954845</v>
      </c>
      <c r="E127" s="53">
        <v>4012955</v>
      </c>
      <c r="F127" s="53">
        <v>4060784</v>
      </c>
      <c r="G127" s="53">
        <v>4116496</v>
      </c>
      <c r="H127" s="53">
        <v>4184401</v>
      </c>
      <c r="I127" s="53">
        <v>4246750</v>
      </c>
      <c r="J127" s="53">
        <v>4326107</v>
      </c>
      <c r="K127" s="53">
        <v>4432632</v>
      </c>
      <c r="L127" s="53">
        <v>4416370</v>
      </c>
      <c r="M127" s="53">
        <v>4501273</v>
      </c>
      <c r="N127" s="53">
        <v>4726224</v>
      </c>
      <c r="O127" s="53"/>
    </row>
    <row r="128" spans="1:15" ht="18.75" customHeight="1">
      <c r="A128" s="59" t="s">
        <v>515</v>
      </c>
      <c r="B128" s="53">
        <v>22598539</v>
      </c>
      <c r="C128" s="53">
        <v>22756897</v>
      </c>
      <c r="D128" s="53">
        <v>22880249</v>
      </c>
      <c r="E128" s="53">
        <v>23190889</v>
      </c>
      <c r="F128" s="53">
        <v>23332074</v>
      </c>
      <c r="G128" s="53">
        <v>23496529</v>
      </c>
      <c r="H128" s="53">
        <v>23696980</v>
      </c>
      <c r="I128" s="53">
        <v>23881026</v>
      </c>
      <c r="J128" s="53">
        <v>24115279</v>
      </c>
      <c r="K128" s="53">
        <v>25932236</v>
      </c>
      <c r="L128" s="53">
        <v>25866777</v>
      </c>
      <c r="M128" s="53">
        <v>26208532</v>
      </c>
      <c r="N128" s="53">
        <v>26860880</v>
      </c>
      <c r="O128" s="53"/>
    </row>
    <row r="129" spans="1:15" ht="18.75" customHeight="1">
      <c r="A129" s="59" t="s">
        <v>514</v>
      </c>
      <c r="B129" s="53">
        <v>11579947</v>
      </c>
      <c r="C129" s="54">
        <v>0</v>
      </c>
      <c r="D129" s="54">
        <v>0</v>
      </c>
      <c r="E129" s="53">
        <v>6994377</v>
      </c>
      <c r="F129" s="54">
        <v>0</v>
      </c>
      <c r="G129" s="54">
        <v>0</v>
      </c>
      <c r="H129" s="53">
        <v>8516170</v>
      </c>
      <c r="I129" s="54">
        <v>0</v>
      </c>
      <c r="J129" s="54">
        <v>0</v>
      </c>
      <c r="K129" s="53">
        <v>15617954</v>
      </c>
      <c r="L129" s="54">
        <v>0</v>
      </c>
      <c r="M129" s="54">
        <v>0</v>
      </c>
      <c r="N129" s="53">
        <v>16162297</v>
      </c>
      <c r="O129" s="53"/>
    </row>
    <row r="130" spans="1:15" ht="18.75" customHeight="1">
      <c r="A130" s="60" t="s">
        <v>513</v>
      </c>
      <c r="B130" s="53">
        <v>82238548</v>
      </c>
      <c r="C130" s="53">
        <v>83228304</v>
      </c>
      <c r="D130" s="53">
        <v>84823591</v>
      </c>
      <c r="E130" s="53">
        <v>87361040</v>
      </c>
      <c r="F130" s="53">
        <v>88291626</v>
      </c>
      <c r="G130" s="53">
        <v>89647902</v>
      </c>
      <c r="H130" s="53">
        <v>89917945</v>
      </c>
      <c r="I130" s="53">
        <v>91747100</v>
      </c>
      <c r="J130" s="53">
        <v>93733196</v>
      </c>
      <c r="K130" s="53">
        <v>96528335</v>
      </c>
      <c r="L130" s="53">
        <v>98225660</v>
      </c>
      <c r="M130" s="53">
        <v>100976093</v>
      </c>
      <c r="N130" s="53">
        <v>103502033</v>
      </c>
      <c r="O130" s="53"/>
    </row>
    <row r="131" spans="1:15" ht="18.75" customHeight="1">
      <c r="A131" s="59" t="s">
        <v>512</v>
      </c>
      <c r="B131" s="54" t="s">
        <v>374</v>
      </c>
      <c r="C131" s="54" t="s">
        <v>374</v>
      </c>
      <c r="D131" s="54" t="s">
        <v>374</v>
      </c>
      <c r="E131" s="54" t="s">
        <v>374</v>
      </c>
      <c r="F131" s="54" t="s">
        <v>374</v>
      </c>
      <c r="G131" s="54" t="s">
        <v>374</v>
      </c>
      <c r="H131" s="54" t="s">
        <v>374</v>
      </c>
      <c r="I131" s="54" t="s">
        <v>374</v>
      </c>
      <c r="J131" s="54" t="s">
        <v>374</v>
      </c>
      <c r="K131" s="54" t="s">
        <v>374</v>
      </c>
      <c r="L131" s="54" t="s">
        <v>374</v>
      </c>
      <c r="M131" s="54" t="s">
        <v>374</v>
      </c>
      <c r="N131" s="53">
        <v>30648</v>
      </c>
      <c r="O131" s="54"/>
    </row>
    <row r="132" spans="1:15" ht="18.75" customHeight="1">
      <c r="A132" s="59" t="s">
        <v>511</v>
      </c>
      <c r="B132" s="53">
        <v>618641</v>
      </c>
      <c r="C132" s="53">
        <v>733794</v>
      </c>
      <c r="D132" s="53">
        <v>738875</v>
      </c>
      <c r="E132" s="53">
        <v>743413</v>
      </c>
      <c r="F132" s="53">
        <v>763392</v>
      </c>
      <c r="G132" s="53">
        <v>770829</v>
      </c>
      <c r="H132" s="53">
        <v>178222</v>
      </c>
      <c r="I132" s="53">
        <v>190678</v>
      </c>
      <c r="J132" s="53">
        <v>202797</v>
      </c>
      <c r="K132" s="53">
        <v>374324</v>
      </c>
      <c r="L132" s="53">
        <v>412221</v>
      </c>
      <c r="M132" s="53">
        <v>525056</v>
      </c>
      <c r="N132" s="53">
        <v>529872</v>
      </c>
      <c r="O132" s="53"/>
    </row>
    <row r="133" spans="1:15" ht="18.75" customHeight="1">
      <c r="A133" s="60" t="s">
        <v>510</v>
      </c>
      <c r="B133" s="53">
        <v>618641</v>
      </c>
      <c r="C133" s="53">
        <v>733794</v>
      </c>
      <c r="D133" s="53">
        <v>738875</v>
      </c>
      <c r="E133" s="53">
        <v>743413</v>
      </c>
      <c r="F133" s="53">
        <v>763392</v>
      </c>
      <c r="G133" s="53">
        <v>770829</v>
      </c>
      <c r="H133" s="53">
        <v>178222</v>
      </c>
      <c r="I133" s="53">
        <v>190678</v>
      </c>
      <c r="J133" s="53">
        <v>202797</v>
      </c>
      <c r="K133" s="53">
        <v>374324</v>
      </c>
      <c r="L133" s="53">
        <v>412221</v>
      </c>
      <c r="M133" s="53">
        <v>525056</v>
      </c>
      <c r="N133" s="53">
        <v>560520</v>
      </c>
      <c r="O133" s="53"/>
    </row>
    <row r="134" spans="1:15" ht="18.75" customHeight="1">
      <c r="A134" s="59" t="s">
        <v>509</v>
      </c>
      <c r="B134" s="53">
        <v>92696</v>
      </c>
      <c r="C134" s="53">
        <v>93102</v>
      </c>
      <c r="D134" s="53">
        <v>83104</v>
      </c>
      <c r="E134" s="53">
        <v>85434</v>
      </c>
      <c r="F134" s="53">
        <v>95041</v>
      </c>
      <c r="G134" s="53">
        <v>96664</v>
      </c>
      <c r="H134" s="53">
        <v>89904</v>
      </c>
      <c r="I134" s="53">
        <v>91148</v>
      </c>
      <c r="J134" s="53">
        <v>91049</v>
      </c>
      <c r="K134" s="53">
        <v>89181</v>
      </c>
      <c r="L134" s="53">
        <v>88630</v>
      </c>
      <c r="M134" s="53">
        <v>94619</v>
      </c>
      <c r="N134" s="53">
        <v>89227</v>
      </c>
      <c r="O134" s="53"/>
    </row>
    <row r="135" spans="1:15" ht="18.75" customHeight="1">
      <c r="A135" s="59" t="s">
        <v>508</v>
      </c>
      <c r="B135" s="53">
        <v>-23240</v>
      </c>
      <c r="C135" s="53">
        <v>234357</v>
      </c>
      <c r="D135" s="53">
        <v>634336</v>
      </c>
      <c r="E135" s="53">
        <v>902057</v>
      </c>
      <c r="F135" s="53">
        <v>566870</v>
      </c>
      <c r="G135" s="53">
        <v>850152</v>
      </c>
      <c r="H135" s="53">
        <v>1051443</v>
      </c>
      <c r="I135" s="53">
        <v>1406738</v>
      </c>
      <c r="J135" s="53">
        <v>1510510</v>
      </c>
      <c r="K135" s="53">
        <v>1728457</v>
      </c>
      <c r="L135" s="53">
        <v>1115704</v>
      </c>
      <c r="M135" s="53">
        <v>1093668</v>
      </c>
      <c r="N135" s="53">
        <v>-413788</v>
      </c>
      <c r="O135" s="53"/>
    </row>
    <row r="136" spans="1:15" ht="18.75" customHeight="1">
      <c r="A136" s="59" t="s">
        <v>507</v>
      </c>
      <c r="B136" s="53">
        <v>1095514</v>
      </c>
      <c r="C136" s="53">
        <v>1183129</v>
      </c>
      <c r="D136" s="53">
        <v>1355536</v>
      </c>
      <c r="E136" s="53">
        <v>1356245</v>
      </c>
      <c r="F136" s="53">
        <v>1275748</v>
      </c>
      <c r="G136" s="53">
        <v>1303451</v>
      </c>
      <c r="H136" s="53">
        <v>1498307</v>
      </c>
      <c r="I136" s="53">
        <v>1301848</v>
      </c>
      <c r="J136" s="53">
        <v>1279790</v>
      </c>
      <c r="K136" s="53">
        <v>1195023</v>
      </c>
      <c r="L136" s="53">
        <v>1012617</v>
      </c>
      <c r="M136" s="53">
        <v>659600</v>
      </c>
      <c r="N136" s="53">
        <v>545792</v>
      </c>
      <c r="O136" s="53"/>
    </row>
    <row r="137" spans="1:15" ht="18.75" customHeight="1">
      <c r="A137" s="59" t="s">
        <v>506</v>
      </c>
      <c r="B137" s="53">
        <v>102051</v>
      </c>
      <c r="C137" s="53">
        <v>128193</v>
      </c>
      <c r="D137" s="53">
        <v>130553</v>
      </c>
      <c r="E137" s="53">
        <v>211014</v>
      </c>
      <c r="F137" s="53">
        <v>220570</v>
      </c>
      <c r="G137" s="53">
        <v>157509</v>
      </c>
      <c r="H137" s="53">
        <v>159677</v>
      </c>
      <c r="I137" s="53">
        <v>39167</v>
      </c>
      <c r="J137" s="53">
        <v>78585</v>
      </c>
      <c r="K137" s="53">
        <v>86460</v>
      </c>
      <c r="L137" s="53">
        <v>270879</v>
      </c>
      <c r="M137" s="53">
        <v>167419</v>
      </c>
      <c r="N137" s="53">
        <v>63924</v>
      </c>
      <c r="O137" s="53"/>
    </row>
    <row r="138" spans="1:15" ht="18.75" customHeight="1">
      <c r="A138" s="59" t="s">
        <v>505</v>
      </c>
      <c r="B138" s="54">
        <v>0</v>
      </c>
      <c r="C138" s="54">
        <v>0</v>
      </c>
      <c r="D138" s="54">
        <v>0</v>
      </c>
      <c r="E138" s="54">
        <v>0</v>
      </c>
      <c r="F138" s="54">
        <v>0</v>
      </c>
      <c r="G138" s="54">
        <v>0</v>
      </c>
      <c r="H138" s="54">
        <v>0</v>
      </c>
      <c r="I138" s="54">
        <v>0</v>
      </c>
      <c r="J138" s="54">
        <v>0</v>
      </c>
      <c r="K138" s="54">
        <v>0</v>
      </c>
      <c r="L138" s="54">
        <v>0</v>
      </c>
      <c r="M138" s="53">
        <v>-2369</v>
      </c>
      <c r="N138" s="54">
        <v>0</v>
      </c>
      <c r="O138" s="54"/>
    </row>
    <row r="139" spans="1:15" ht="18.75" customHeight="1">
      <c r="A139" s="59" t="s">
        <v>504</v>
      </c>
      <c r="B139" s="53">
        <v>304100</v>
      </c>
      <c r="C139" s="53">
        <v>407979</v>
      </c>
      <c r="D139" s="53">
        <v>511857</v>
      </c>
      <c r="E139" s="53">
        <v>365257</v>
      </c>
      <c r="F139" s="53">
        <v>604628</v>
      </c>
      <c r="G139" s="53">
        <v>679760</v>
      </c>
      <c r="H139" s="53">
        <v>340861</v>
      </c>
      <c r="I139" s="53">
        <v>397671</v>
      </c>
      <c r="J139" s="53">
        <v>454481</v>
      </c>
      <c r="K139" s="53">
        <v>94891</v>
      </c>
      <c r="L139" s="53">
        <v>635710</v>
      </c>
      <c r="M139" s="53">
        <v>699281</v>
      </c>
      <c r="N139" s="53">
        <v>1329158</v>
      </c>
      <c r="O139" s="53"/>
    </row>
    <row r="140" spans="1:15" ht="18.75" customHeight="1">
      <c r="A140" s="59" t="s">
        <v>503</v>
      </c>
      <c r="B140" s="54">
        <v>0</v>
      </c>
      <c r="C140" s="53">
        <v>-6100</v>
      </c>
      <c r="D140" s="53">
        <v>-1530</v>
      </c>
      <c r="E140" s="54">
        <v>0</v>
      </c>
      <c r="F140" s="54">
        <v>0</v>
      </c>
      <c r="G140" s="54">
        <v>0</v>
      </c>
      <c r="H140" s="54">
        <v>0</v>
      </c>
      <c r="I140" s="54">
        <v>0</v>
      </c>
      <c r="J140" s="54">
        <v>0</v>
      </c>
      <c r="K140" s="54">
        <v>0</v>
      </c>
      <c r="L140" s="54">
        <v>0</v>
      </c>
      <c r="M140" s="54">
        <v>0</v>
      </c>
      <c r="N140" s="54">
        <v>0</v>
      </c>
      <c r="O140" s="54"/>
    </row>
    <row r="141" spans="1:15" ht="18.75" customHeight="1">
      <c r="A141" s="59" t="s">
        <v>502</v>
      </c>
      <c r="B141" s="54">
        <v>0</v>
      </c>
      <c r="C141" s="54">
        <v>0</v>
      </c>
      <c r="D141" s="54">
        <v>0</v>
      </c>
      <c r="E141" s="54">
        <v>0</v>
      </c>
      <c r="F141" s="53">
        <v>1000</v>
      </c>
      <c r="G141" s="54">
        <v>0</v>
      </c>
      <c r="H141" s="54">
        <v>0</v>
      </c>
      <c r="I141" s="54">
        <v>0</v>
      </c>
      <c r="J141" s="54">
        <v>0</v>
      </c>
      <c r="K141" s="54">
        <v>0</v>
      </c>
      <c r="L141" s="54">
        <v>0</v>
      </c>
      <c r="M141" s="54">
        <v>0</v>
      </c>
      <c r="N141" s="53">
        <v>-69333</v>
      </c>
      <c r="O141" s="54"/>
    </row>
    <row r="142" spans="1:15" ht="18.75" customHeight="1">
      <c r="A142" s="60" t="s">
        <v>171</v>
      </c>
      <c r="B142" s="53">
        <v>1571120</v>
      </c>
      <c r="C142" s="53">
        <v>2040659</v>
      </c>
      <c r="D142" s="53">
        <v>2713857</v>
      </c>
      <c r="E142" s="53">
        <v>2920007</v>
      </c>
      <c r="F142" s="53">
        <v>2763856</v>
      </c>
      <c r="G142" s="53">
        <v>3087536</v>
      </c>
      <c r="H142" s="53">
        <v>3140191</v>
      </c>
      <c r="I142" s="53">
        <v>3236571</v>
      </c>
      <c r="J142" s="53">
        <v>3414416</v>
      </c>
      <c r="K142" s="53">
        <v>3194012</v>
      </c>
      <c r="L142" s="53">
        <v>3123539</v>
      </c>
      <c r="M142" s="53">
        <v>2712217</v>
      </c>
      <c r="N142" s="53">
        <v>1544979</v>
      </c>
      <c r="O142" s="53"/>
    </row>
    <row r="143" spans="1:15" ht="18.75" customHeight="1">
      <c r="A143" s="59" t="s">
        <v>501</v>
      </c>
      <c r="B143" s="53">
        <v>977416</v>
      </c>
      <c r="C143" s="53">
        <v>977416</v>
      </c>
      <c r="D143" s="53">
        <v>977416</v>
      </c>
      <c r="E143" s="53">
        <v>977416</v>
      </c>
      <c r="F143" s="53">
        <v>977416</v>
      </c>
      <c r="G143" s="53">
        <v>977416</v>
      </c>
      <c r="H143" s="53">
        <v>977416</v>
      </c>
      <c r="I143" s="53">
        <v>977416</v>
      </c>
      <c r="J143" s="53">
        <v>977416</v>
      </c>
      <c r="K143" s="53">
        <v>977416</v>
      </c>
      <c r="L143" s="53">
        <v>977416</v>
      </c>
      <c r="M143" s="53">
        <v>977416</v>
      </c>
      <c r="N143" s="53">
        <v>977416</v>
      </c>
      <c r="O143" s="53"/>
    </row>
    <row r="144" spans="1:15" ht="18.75" customHeight="1">
      <c r="A144" s="59" t="s">
        <v>500</v>
      </c>
      <c r="B144" s="54">
        <v>0</v>
      </c>
      <c r="C144" s="54">
        <v>0</v>
      </c>
      <c r="D144" s="54">
        <v>0</v>
      </c>
      <c r="E144" s="54">
        <v>0</v>
      </c>
      <c r="F144" s="54">
        <v>0</v>
      </c>
      <c r="G144" s="54">
        <v>0</v>
      </c>
      <c r="H144" s="53">
        <v>1858</v>
      </c>
      <c r="I144" s="53">
        <v>2257</v>
      </c>
      <c r="J144" s="53">
        <v>4912</v>
      </c>
      <c r="K144" s="53">
        <v>15975</v>
      </c>
      <c r="L144" s="53">
        <v>35296</v>
      </c>
      <c r="M144" s="53">
        <v>62488</v>
      </c>
      <c r="N144" s="53">
        <v>108215</v>
      </c>
      <c r="O144" s="54"/>
    </row>
    <row r="145" spans="1:15" ht="18.75" customHeight="1">
      <c r="A145" s="59" t="s">
        <v>499</v>
      </c>
      <c r="B145" s="53">
        <v>1957</v>
      </c>
      <c r="C145" s="53">
        <v>1794</v>
      </c>
      <c r="D145" s="53">
        <v>1631</v>
      </c>
      <c r="E145" s="53">
        <v>1468</v>
      </c>
      <c r="F145" s="53">
        <v>1305</v>
      </c>
      <c r="G145" s="53">
        <v>1142</v>
      </c>
      <c r="H145" s="54">
        <v>0</v>
      </c>
      <c r="I145" s="54">
        <v>0</v>
      </c>
      <c r="J145" s="54">
        <v>0</v>
      </c>
      <c r="K145" s="54">
        <v>0</v>
      </c>
      <c r="L145" s="54">
        <v>0</v>
      </c>
      <c r="M145" s="54">
        <v>0</v>
      </c>
      <c r="N145" s="54">
        <v>0</v>
      </c>
      <c r="O145" s="53"/>
    </row>
    <row r="146" spans="1:15" ht="18.75" customHeight="1">
      <c r="A146" s="59" t="s">
        <v>498</v>
      </c>
      <c r="B146" s="53">
        <v>4536418</v>
      </c>
      <c r="C146" s="53">
        <v>4552943</v>
      </c>
      <c r="D146" s="53">
        <v>4569467</v>
      </c>
      <c r="E146" s="53">
        <v>4585992</v>
      </c>
      <c r="F146" s="53">
        <v>4602516</v>
      </c>
      <c r="G146" s="53">
        <v>4619041</v>
      </c>
      <c r="H146" s="53">
        <v>4414156</v>
      </c>
      <c r="I146" s="53">
        <v>4430680</v>
      </c>
      <c r="J146" s="53">
        <v>4447204</v>
      </c>
      <c r="K146" s="53">
        <v>4463729</v>
      </c>
      <c r="L146" s="53">
        <v>4480253</v>
      </c>
      <c r="M146" s="53">
        <v>4796778</v>
      </c>
      <c r="N146" s="53">
        <v>4610991</v>
      </c>
      <c r="O146" s="53"/>
    </row>
    <row r="147" spans="1:15" ht="18.75" customHeight="1">
      <c r="A147" s="60" t="s">
        <v>175</v>
      </c>
      <c r="B147" s="53">
        <v>5515792</v>
      </c>
      <c r="C147" s="53">
        <v>5532153</v>
      </c>
      <c r="D147" s="53">
        <v>5548514</v>
      </c>
      <c r="E147" s="53">
        <v>5564876</v>
      </c>
      <c r="F147" s="53">
        <v>5581237</v>
      </c>
      <c r="G147" s="53">
        <v>5597598</v>
      </c>
      <c r="H147" s="53">
        <v>5393430</v>
      </c>
      <c r="I147" s="53">
        <v>5410353</v>
      </c>
      <c r="J147" s="53">
        <v>5429532</v>
      </c>
      <c r="K147" s="53">
        <v>5457120</v>
      </c>
      <c r="L147" s="53">
        <v>5492966</v>
      </c>
      <c r="M147" s="53">
        <v>5836682</v>
      </c>
      <c r="N147" s="53">
        <v>5696622</v>
      </c>
      <c r="O147" s="53"/>
    </row>
    <row r="148" spans="1:15" ht="18.75" customHeight="1">
      <c r="A148" s="59" t="s">
        <v>497</v>
      </c>
      <c r="B148" s="53">
        <v>43088939</v>
      </c>
      <c r="C148" s="53">
        <v>39908993</v>
      </c>
      <c r="D148" s="53">
        <v>39932119</v>
      </c>
      <c r="E148" s="53">
        <v>40417335</v>
      </c>
      <c r="F148" s="53">
        <v>40546819</v>
      </c>
      <c r="G148" s="53">
        <v>40840554</v>
      </c>
      <c r="H148" s="53">
        <v>41149147</v>
      </c>
      <c r="I148" s="53">
        <v>41450912</v>
      </c>
      <c r="J148" s="53">
        <v>41911638</v>
      </c>
      <c r="K148" s="53">
        <v>42060392</v>
      </c>
      <c r="L148" s="53">
        <v>41952170</v>
      </c>
      <c r="M148" s="53">
        <v>42341632</v>
      </c>
      <c r="N148" s="53">
        <v>42809330</v>
      </c>
      <c r="O148" s="53"/>
    </row>
    <row r="149" spans="1:15" ht="18.75" customHeight="1">
      <c r="A149" s="59" t="s">
        <v>496</v>
      </c>
      <c r="B149" s="53">
        <v>2823206</v>
      </c>
      <c r="C149" s="53">
        <v>2817060</v>
      </c>
      <c r="D149" s="53">
        <v>2812366</v>
      </c>
      <c r="E149" s="53">
        <v>2807654</v>
      </c>
      <c r="F149" s="53">
        <v>2890583</v>
      </c>
      <c r="G149" s="53">
        <v>2870451</v>
      </c>
      <c r="H149" s="53">
        <v>2877250</v>
      </c>
      <c r="I149" s="53">
        <v>2865330</v>
      </c>
      <c r="J149" s="53">
        <v>2885565</v>
      </c>
      <c r="K149" s="53">
        <v>2871928</v>
      </c>
      <c r="L149" s="53">
        <v>2798318</v>
      </c>
      <c r="M149" s="53">
        <v>2781760</v>
      </c>
      <c r="N149" s="53">
        <v>2767326</v>
      </c>
      <c r="O149" s="53"/>
    </row>
    <row r="150" spans="1:15" ht="18.75" customHeight="1">
      <c r="A150" s="59" t="s">
        <v>495</v>
      </c>
      <c r="B150" s="53">
        <v>143794</v>
      </c>
      <c r="C150" s="53">
        <v>143794</v>
      </c>
      <c r="D150" s="53">
        <v>143794</v>
      </c>
      <c r="E150" s="53">
        <v>138263</v>
      </c>
      <c r="F150" s="53">
        <v>138263</v>
      </c>
      <c r="G150" s="53">
        <v>138263</v>
      </c>
      <c r="H150" s="53">
        <v>132732</v>
      </c>
      <c r="I150" s="53">
        <v>132732</v>
      </c>
      <c r="J150" s="53">
        <v>132732</v>
      </c>
      <c r="K150" s="53">
        <v>128500</v>
      </c>
      <c r="L150" s="53">
        <v>128500</v>
      </c>
      <c r="M150" s="53">
        <v>128500</v>
      </c>
      <c r="N150" s="53">
        <v>124382</v>
      </c>
      <c r="O150" s="53"/>
    </row>
    <row r="151" spans="1:15" ht="18.75" customHeight="1">
      <c r="A151" s="60" t="s">
        <v>494</v>
      </c>
      <c r="B151" s="53">
        <v>46055939</v>
      </c>
      <c r="C151" s="53">
        <v>42869847</v>
      </c>
      <c r="D151" s="53">
        <v>42888279</v>
      </c>
      <c r="E151" s="53">
        <v>43363253</v>
      </c>
      <c r="F151" s="53">
        <v>43575665</v>
      </c>
      <c r="G151" s="53">
        <v>43849268</v>
      </c>
      <c r="H151" s="53">
        <v>44159129</v>
      </c>
      <c r="I151" s="53">
        <v>44448975</v>
      </c>
      <c r="J151" s="53">
        <v>44929935</v>
      </c>
      <c r="K151" s="53">
        <v>45060820</v>
      </c>
      <c r="L151" s="53">
        <v>44878988</v>
      </c>
      <c r="M151" s="53">
        <v>45251891</v>
      </c>
      <c r="N151" s="53">
        <v>45701038</v>
      </c>
      <c r="O151" s="53"/>
    </row>
    <row r="152" spans="1:15" ht="18.75" customHeight="1">
      <c r="A152" s="56" t="s">
        <v>182</v>
      </c>
      <c r="B152" s="57">
        <v>137851663</v>
      </c>
      <c r="C152" s="57">
        <v>136245306</v>
      </c>
      <c r="D152" s="57">
        <v>138542592</v>
      </c>
      <c r="E152" s="57">
        <v>141770989</v>
      </c>
      <c r="F152" s="57">
        <v>142783103</v>
      </c>
      <c r="G152" s="57">
        <v>144749386</v>
      </c>
      <c r="H152" s="57">
        <v>144574095</v>
      </c>
      <c r="I152" s="57">
        <v>146807780</v>
      </c>
      <c r="J152" s="57">
        <v>149472905</v>
      </c>
      <c r="K152" s="57">
        <v>152366566</v>
      </c>
      <c r="L152" s="57">
        <v>153874256</v>
      </c>
      <c r="M152" s="57">
        <v>157031746</v>
      </c>
      <c r="N152" s="57">
        <v>158723926</v>
      </c>
      <c r="O152" s="57"/>
    </row>
    <row r="153" spans="1:15" ht="18.75" customHeight="1">
      <c r="A153" s="44"/>
      <c r="B153" s="58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</row>
    <row r="154" spans="1:15" ht="18.75" customHeight="1">
      <c r="A154" s="56" t="s">
        <v>493</v>
      </c>
      <c r="B154" s="57">
        <v>1545097997</v>
      </c>
      <c r="C154" s="57">
        <v>1549805400</v>
      </c>
      <c r="D154" s="57">
        <v>1571072113</v>
      </c>
      <c r="E154" s="57">
        <v>1594245015</v>
      </c>
      <c r="F154" s="57">
        <v>1583693204</v>
      </c>
      <c r="G154" s="57">
        <v>1588736905</v>
      </c>
      <c r="H154" s="57">
        <v>1601633494</v>
      </c>
      <c r="I154" s="57">
        <v>1609316508</v>
      </c>
      <c r="J154" s="57">
        <v>1624682789</v>
      </c>
      <c r="K154" s="57">
        <v>1643449753</v>
      </c>
      <c r="L154" s="57">
        <v>1686010500</v>
      </c>
      <c r="M154" s="57">
        <v>1701742314</v>
      </c>
      <c r="N154" s="57">
        <v>1726831368</v>
      </c>
      <c r="O154" s="57"/>
    </row>
    <row r="155" spans="1:15" ht="18.75" customHeight="1">
      <c r="A155" s="44"/>
      <c r="B155" s="58"/>
      <c r="C155" s="58"/>
      <c r="D155" s="58"/>
      <c r="E155" s="58"/>
      <c r="F155" s="58"/>
      <c r="G155" s="58"/>
      <c r="H155" s="58"/>
      <c r="I155" s="58"/>
      <c r="J155" s="58"/>
      <c r="K155" s="58"/>
      <c r="L155" s="58"/>
      <c r="M155" s="58"/>
      <c r="N155" s="58"/>
      <c r="O155" s="58"/>
    </row>
    <row r="156" spans="1:15" ht="18.75" customHeight="1">
      <c r="A156" s="44"/>
      <c r="B156" s="58"/>
      <c r="C156" s="58"/>
      <c r="D156" s="58"/>
      <c r="E156" s="58"/>
      <c r="F156" s="58"/>
      <c r="G156" s="58"/>
      <c r="H156" s="58"/>
      <c r="I156" s="58"/>
      <c r="J156" s="58"/>
      <c r="K156" s="58"/>
      <c r="L156" s="58"/>
      <c r="M156" s="58"/>
      <c r="N156" s="58"/>
      <c r="O156" s="58"/>
    </row>
    <row r="157" spans="1:15" ht="18.75" customHeight="1">
      <c r="A157" s="44" t="s">
        <v>492</v>
      </c>
      <c r="B157" s="48"/>
      <c r="C157" s="48"/>
      <c r="D157" s="48"/>
      <c r="E157" s="48"/>
      <c r="F157" s="48"/>
      <c r="G157" s="48"/>
      <c r="H157" s="48"/>
      <c r="I157" s="48"/>
      <c r="J157" s="48"/>
      <c r="K157" s="48"/>
      <c r="L157" s="48"/>
      <c r="M157" s="48"/>
      <c r="N157" s="48"/>
      <c r="O157" s="48"/>
    </row>
    <row r="158" spans="1:15" ht="18.75" customHeight="1">
      <c r="A158" s="49" t="s">
        <v>186</v>
      </c>
      <c r="B158" s="48"/>
      <c r="C158" s="48"/>
      <c r="D158" s="48"/>
      <c r="E158" s="48"/>
      <c r="F158" s="48"/>
      <c r="G158" s="48"/>
      <c r="H158" s="48"/>
      <c r="I158" s="48"/>
      <c r="J158" s="48"/>
      <c r="K158" s="48"/>
      <c r="L158" s="48"/>
      <c r="M158" s="48"/>
      <c r="N158" s="48"/>
      <c r="O158" s="48"/>
    </row>
    <row r="159" spans="1:15" ht="18.75" customHeight="1">
      <c r="A159" s="50" t="s">
        <v>187</v>
      </c>
      <c r="B159" s="51"/>
      <c r="C159" s="51"/>
      <c r="D159" s="51"/>
      <c r="E159" s="51"/>
      <c r="F159" s="51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1:15" ht="18.75" customHeight="1">
      <c r="A160" s="59" t="s">
        <v>491</v>
      </c>
      <c r="B160" s="53">
        <v>23416396</v>
      </c>
      <c r="C160" s="53">
        <v>23416396</v>
      </c>
      <c r="D160" s="53">
        <v>23416396</v>
      </c>
      <c r="E160" s="53">
        <v>23416396</v>
      </c>
      <c r="F160" s="53">
        <v>23416396</v>
      </c>
      <c r="G160" s="53">
        <v>23416396</v>
      </c>
      <c r="H160" s="53">
        <v>23416396</v>
      </c>
      <c r="I160" s="53">
        <v>23416396</v>
      </c>
      <c r="J160" s="53">
        <v>23416396</v>
      </c>
      <c r="K160" s="53">
        <v>23416396</v>
      </c>
      <c r="L160" s="53">
        <v>23416396</v>
      </c>
      <c r="M160" s="53">
        <v>23416396</v>
      </c>
      <c r="N160" s="53">
        <v>23416396</v>
      </c>
      <c r="O160" s="53"/>
    </row>
    <row r="161" spans="1:15" ht="18.75" customHeight="1">
      <c r="A161" s="60" t="s">
        <v>490</v>
      </c>
      <c r="B161" s="53">
        <v>23416396</v>
      </c>
      <c r="C161" s="53">
        <v>23416396</v>
      </c>
      <c r="D161" s="53">
        <v>23416396</v>
      </c>
      <c r="E161" s="53">
        <v>23416396</v>
      </c>
      <c r="F161" s="53">
        <v>23416396</v>
      </c>
      <c r="G161" s="53">
        <v>23416396</v>
      </c>
      <c r="H161" s="53">
        <v>23416396</v>
      </c>
      <c r="I161" s="53">
        <v>23416396</v>
      </c>
      <c r="J161" s="53">
        <v>23416396</v>
      </c>
      <c r="K161" s="53">
        <v>23416396</v>
      </c>
      <c r="L161" s="53">
        <v>23416396</v>
      </c>
      <c r="M161" s="53">
        <v>23416396</v>
      </c>
      <c r="N161" s="53">
        <v>23416396</v>
      </c>
      <c r="O161" s="53"/>
    </row>
    <row r="162" spans="1:15" ht="18.75" customHeight="1">
      <c r="A162" s="59" t="s">
        <v>489</v>
      </c>
      <c r="B162" s="53">
        <v>42076811</v>
      </c>
      <c r="C162" s="53">
        <v>42076811</v>
      </c>
      <c r="D162" s="53">
        <v>42076811</v>
      </c>
      <c r="E162" s="53">
        <v>42076811</v>
      </c>
      <c r="F162" s="53">
        <v>42076811</v>
      </c>
      <c r="G162" s="53">
        <v>42076811</v>
      </c>
      <c r="H162" s="53">
        <v>42076811</v>
      </c>
      <c r="I162" s="53">
        <v>42076811</v>
      </c>
      <c r="J162" s="53">
        <v>42076811</v>
      </c>
      <c r="K162" s="53">
        <v>42076811</v>
      </c>
      <c r="L162" s="53">
        <v>42076811</v>
      </c>
      <c r="M162" s="53">
        <v>42076811</v>
      </c>
      <c r="N162" s="53">
        <v>42076811</v>
      </c>
      <c r="O162" s="53"/>
    </row>
    <row r="163" spans="1:15" ht="18.75" customHeight="1">
      <c r="A163" s="60" t="s">
        <v>488</v>
      </c>
      <c r="B163" s="53">
        <v>42076811</v>
      </c>
      <c r="C163" s="53">
        <v>42076811</v>
      </c>
      <c r="D163" s="53">
        <v>42076811</v>
      </c>
      <c r="E163" s="53">
        <v>42076811</v>
      </c>
      <c r="F163" s="53">
        <v>42076811</v>
      </c>
      <c r="G163" s="53">
        <v>42076811</v>
      </c>
      <c r="H163" s="53">
        <v>42076811</v>
      </c>
      <c r="I163" s="53">
        <v>42076811</v>
      </c>
      <c r="J163" s="53">
        <v>42076811</v>
      </c>
      <c r="K163" s="53">
        <v>42076811</v>
      </c>
      <c r="L163" s="53">
        <v>42076811</v>
      </c>
      <c r="M163" s="53">
        <v>42076811</v>
      </c>
      <c r="N163" s="53">
        <v>42076811</v>
      </c>
      <c r="O163" s="53"/>
    </row>
    <row r="164" spans="1:15" ht="18.75" customHeight="1">
      <c r="A164" s="59" t="s">
        <v>487</v>
      </c>
      <c r="B164" s="54" t="s">
        <v>374</v>
      </c>
      <c r="C164" s="54" t="s">
        <v>374</v>
      </c>
      <c r="D164" s="54" t="s">
        <v>374</v>
      </c>
      <c r="E164" s="54" t="s">
        <v>374</v>
      </c>
      <c r="F164" s="54" t="s">
        <v>374</v>
      </c>
      <c r="G164" s="54" t="s">
        <v>374</v>
      </c>
      <c r="H164" s="54" t="s">
        <v>374</v>
      </c>
      <c r="I164" s="54" t="s">
        <v>374</v>
      </c>
      <c r="J164" s="54" t="s">
        <v>374</v>
      </c>
      <c r="K164" s="54" t="s">
        <v>374</v>
      </c>
      <c r="L164" s="54" t="s">
        <v>374</v>
      </c>
      <c r="M164" s="54" t="s">
        <v>374</v>
      </c>
      <c r="N164" s="53">
        <v>15000000</v>
      </c>
      <c r="O164" s="54"/>
    </row>
    <row r="165" spans="1:15" ht="18.75" customHeight="1">
      <c r="A165" s="60" t="s">
        <v>486</v>
      </c>
      <c r="B165" s="54" t="s">
        <v>374</v>
      </c>
      <c r="C165" s="54" t="s">
        <v>374</v>
      </c>
      <c r="D165" s="54" t="s">
        <v>374</v>
      </c>
      <c r="E165" s="54" t="s">
        <v>374</v>
      </c>
      <c r="F165" s="54" t="s">
        <v>374</v>
      </c>
      <c r="G165" s="54" t="s">
        <v>374</v>
      </c>
      <c r="H165" s="54" t="s">
        <v>374</v>
      </c>
      <c r="I165" s="54" t="s">
        <v>374</v>
      </c>
      <c r="J165" s="54" t="s">
        <v>374</v>
      </c>
      <c r="K165" s="54" t="s">
        <v>374</v>
      </c>
      <c r="L165" s="54" t="s">
        <v>374</v>
      </c>
      <c r="M165" s="54" t="s">
        <v>374</v>
      </c>
      <c r="N165" s="53">
        <v>15000000</v>
      </c>
      <c r="O165" s="54"/>
    </row>
    <row r="166" spans="1:15" ht="18.75" customHeight="1">
      <c r="A166" s="59" t="s">
        <v>485</v>
      </c>
      <c r="B166" s="53">
        <v>-2501882</v>
      </c>
      <c r="C166" s="53">
        <v>-2501882</v>
      </c>
      <c r="D166" s="53">
        <v>-2501882</v>
      </c>
      <c r="E166" s="53">
        <v>-2501882</v>
      </c>
      <c r="F166" s="53">
        <v>-2501882</v>
      </c>
      <c r="G166" s="53">
        <v>-2501882</v>
      </c>
      <c r="H166" s="53">
        <v>-2501882</v>
      </c>
      <c r="I166" s="53">
        <v>-2501882</v>
      </c>
      <c r="J166" s="53">
        <v>-2501882</v>
      </c>
      <c r="K166" s="53">
        <v>-2501882</v>
      </c>
      <c r="L166" s="53">
        <v>-2501882</v>
      </c>
      <c r="M166" s="53">
        <v>-2501882</v>
      </c>
      <c r="N166" s="53">
        <v>-2501882</v>
      </c>
      <c r="O166" s="53"/>
    </row>
    <row r="167" spans="1:15" ht="18.75" customHeight="1">
      <c r="A167" s="60" t="s">
        <v>484</v>
      </c>
      <c r="B167" s="53">
        <v>-2501882</v>
      </c>
      <c r="C167" s="53">
        <v>-2501882</v>
      </c>
      <c r="D167" s="53">
        <v>-2501882</v>
      </c>
      <c r="E167" s="53">
        <v>-2501882</v>
      </c>
      <c r="F167" s="53">
        <v>-2501882</v>
      </c>
      <c r="G167" s="53">
        <v>-2501882</v>
      </c>
      <c r="H167" s="53">
        <v>-2501882</v>
      </c>
      <c r="I167" s="53">
        <v>-2501882</v>
      </c>
      <c r="J167" s="53">
        <v>-2501882</v>
      </c>
      <c r="K167" s="53">
        <v>-2501882</v>
      </c>
      <c r="L167" s="53">
        <v>-2501882</v>
      </c>
      <c r="M167" s="53">
        <v>-2501882</v>
      </c>
      <c r="N167" s="53">
        <v>-2501882</v>
      </c>
      <c r="O167" s="53"/>
    </row>
    <row r="168" spans="1:15" ht="18.75" customHeight="1">
      <c r="A168" s="59" t="s">
        <v>483</v>
      </c>
      <c r="B168" s="53">
        <v>483449767</v>
      </c>
      <c r="C168" s="53">
        <v>541848162</v>
      </c>
      <c r="D168" s="53">
        <v>541848162</v>
      </c>
      <c r="E168" s="53">
        <v>541848162</v>
      </c>
      <c r="F168" s="53">
        <v>541848162</v>
      </c>
      <c r="G168" s="53">
        <v>541848162</v>
      </c>
      <c r="H168" s="53">
        <v>541848162</v>
      </c>
      <c r="I168" s="53">
        <v>541848162</v>
      </c>
      <c r="J168" s="53">
        <v>541848162</v>
      </c>
      <c r="K168" s="53">
        <v>531848162</v>
      </c>
      <c r="L168" s="53">
        <v>531848162</v>
      </c>
      <c r="M168" s="53">
        <v>531848162</v>
      </c>
      <c r="N168" s="53">
        <v>531848162</v>
      </c>
      <c r="O168" s="53"/>
    </row>
    <row r="169" spans="1:15" ht="18.75" customHeight="1">
      <c r="A169" s="59" t="s">
        <v>482</v>
      </c>
      <c r="B169" s="53">
        <v>94044</v>
      </c>
      <c r="C169" s="53">
        <v>94044</v>
      </c>
      <c r="D169" s="53">
        <v>94044</v>
      </c>
      <c r="E169" s="53">
        <v>94044</v>
      </c>
      <c r="F169" s="53">
        <v>94044</v>
      </c>
      <c r="G169" s="53">
        <v>94044</v>
      </c>
      <c r="H169" s="53">
        <v>94044</v>
      </c>
      <c r="I169" s="53">
        <v>94044</v>
      </c>
      <c r="J169" s="53">
        <v>94044</v>
      </c>
      <c r="K169" s="53">
        <v>94044</v>
      </c>
      <c r="L169" s="53">
        <v>94044</v>
      </c>
      <c r="M169" s="53">
        <v>94044</v>
      </c>
      <c r="N169" s="53">
        <v>94044</v>
      </c>
      <c r="O169" s="53"/>
    </row>
    <row r="170" spans="1:15" ht="18.75" customHeight="1">
      <c r="A170" s="59" t="s">
        <v>481</v>
      </c>
      <c r="B170" s="53">
        <v>-1</v>
      </c>
      <c r="C170" s="53">
        <v>-1</v>
      </c>
      <c r="D170" s="53">
        <v>-1</v>
      </c>
      <c r="E170" s="53">
        <v>-1</v>
      </c>
      <c r="F170" s="53">
        <v>-1</v>
      </c>
      <c r="G170" s="53">
        <v>-1</v>
      </c>
      <c r="H170" s="53">
        <v>-1</v>
      </c>
      <c r="I170" s="53">
        <v>-1</v>
      </c>
      <c r="J170" s="53">
        <v>-1</v>
      </c>
      <c r="K170" s="53">
        <v>-1</v>
      </c>
      <c r="L170" s="53">
        <v>-1</v>
      </c>
      <c r="M170" s="53">
        <v>-1</v>
      </c>
      <c r="N170" s="53">
        <v>-1</v>
      </c>
      <c r="O170" s="53"/>
    </row>
    <row r="171" spans="1:15" ht="18.75" customHeight="1">
      <c r="A171" s="60" t="s">
        <v>480</v>
      </c>
      <c r="B171" s="53">
        <v>483543811</v>
      </c>
      <c r="C171" s="53">
        <v>541942206</v>
      </c>
      <c r="D171" s="53">
        <v>541942206</v>
      </c>
      <c r="E171" s="53">
        <v>541942206</v>
      </c>
      <c r="F171" s="53">
        <v>541942206</v>
      </c>
      <c r="G171" s="53">
        <v>541942206</v>
      </c>
      <c r="H171" s="53">
        <v>541942206</v>
      </c>
      <c r="I171" s="53">
        <v>541942206</v>
      </c>
      <c r="J171" s="53">
        <v>541942206</v>
      </c>
      <c r="K171" s="53">
        <v>531942206</v>
      </c>
      <c r="L171" s="53">
        <v>531942206</v>
      </c>
      <c r="M171" s="53">
        <v>531942206</v>
      </c>
      <c r="N171" s="53">
        <v>531942206</v>
      </c>
      <c r="O171" s="53"/>
    </row>
    <row r="172" spans="1:15" ht="18.75" customHeight="1">
      <c r="A172" s="59" t="s">
        <v>479</v>
      </c>
      <c r="B172" s="53">
        <v>-261732</v>
      </c>
      <c r="C172" s="53">
        <v>-261732</v>
      </c>
      <c r="D172" s="53">
        <v>-261732</v>
      </c>
      <c r="E172" s="53">
        <v>-261732</v>
      </c>
      <c r="F172" s="53">
        <v>-261732</v>
      </c>
      <c r="G172" s="53">
        <v>-261732</v>
      </c>
      <c r="H172" s="53">
        <v>-261732</v>
      </c>
      <c r="I172" s="53">
        <v>-261732</v>
      </c>
      <c r="J172" s="53">
        <v>-261732</v>
      </c>
      <c r="K172" s="53">
        <v>-261732</v>
      </c>
      <c r="L172" s="53">
        <v>-261732</v>
      </c>
      <c r="M172" s="53">
        <v>-261732</v>
      </c>
      <c r="N172" s="53">
        <v>-303601</v>
      </c>
      <c r="O172" s="53"/>
    </row>
    <row r="173" spans="1:15" ht="18.75" customHeight="1">
      <c r="A173" s="59" t="s">
        <v>478</v>
      </c>
      <c r="B173" s="53">
        <v>-64332</v>
      </c>
      <c r="C173" s="53">
        <v>-64332</v>
      </c>
      <c r="D173" s="53">
        <v>-64332</v>
      </c>
      <c r="E173" s="53">
        <v>-64332</v>
      </c>
      <c r="F173" s="53">
        <v>-64332</v>
      </c>
      <c r="G173" s="53">
        <v>-64332</v>
      </c>
      <c r="H173" s="53">
        <v>-64332</v>
      </c>
      <c r="I173" s="53">
        <v>-64332</v>
      </c>
      <c r="J173" s="53">
        <v>-64332</v>
      </c>
      <c r="K173" s="53">
        <v>-64332</v>
      </c>
      <c r="L173" s="53">
        <v>-64332</v>
      </c>
      <c r="M173" s="53">
        <v>-64332</v>
      </c>
      <c r="N173" s="53">
        <v>-64332</v>
      </c>
      <c r="O173" s="53"/>
    </row>
    <row r="174" spans="1:15" ht="18.75" customHeight="1">
      <c r="A174" s="59" t="s">
        <v>477</v>
      </c>
      <c r="B174" s="53">
        <v>-167626</v>
      </c>
      <c r="C174" s="53">
        <v>-166146</v>
      </c>
      <c r="D174" s="53">
        <v>-164667</v>
      </c>
      <c r="E174" s="53">
        <v>-163187</v>
      </c>
      <c r="F174" s="53">
        <v>-161708</v>
      </c>
      <c r="G174" s="53">
        <v>-160228</v>
      </c>
      <c r="H174" s="53">
        <v>-158749</v>
      </c>
      <c r="I174" s="53">
        <v>-157269</v>
      </c>
      <c r="J174" s="53">
        <v>-155789</v>
      </c>
      <c r="K174" s="53">
        <v>-154310</v>
      </c>
      <c r="L174" s="53">
        <v>-152830</v>
      </c>
      <c r="M174" s="53">
        <v>-151351</v>
      </c>
      <c r="N174" s="53">
        <v>-197590</v>
      </c>
      <c r="O174" s="53"/>
    </row>
    <row r="175" spans="1:15" ht="18.75" customHeight="1">
      <c r="A175" s="59" t="s">
        <v>476</v>
      </c>
      <c r="B175" s="53">
        <v>35203</v>
      </c>
      <c r="C175" s="53">
        <v>34892</v>
      </c>
      <c r="D175" s="53">
        <v>34582</v>
      </c>
      <c r="E175" s="53">
        <v>34271</v>
      </c>
      <c r="F175" s="53">
        <v>33960</v>
      </c>
      <c r="G175" s="53">
        <v>33650</v>
      </c>
      <c r="H175" s="53">
        <v>33339</v>
      </c>
      <c r="I175" s="53">
        <v>33028</v>
      </c>
      <c r="J175" s="53">
        <v>32717</v>
      </c>
      <c r="K175" s="53">
        <v>32407</v>
      </c>
      <c r="L175" s="53">
        <v>32096</v>
      </c>
      <c r="M175" s="53">
        <v>31785</v>
      </c>
      <c r="N175" s="53">
        <v>41496</v>
      </c>
      <c r="O175" s="53"/>
    </row>
    <row r="176" spans="1:15" ht="18.75" customHeight="1">
      <c r="A176" s="59" t="s">
        <v>475</v>
      </c>
      <c r="B176" s="53">
        <v>83309</v>
      </c>
      <c r="C176" s="53">
        <v>82183</v>
      </c>
      <c r="D176" s="53">
        <v>81057</v>
      </c>
      <c r="E176" s="53">
        <v>79932</v>
      </c>
      <c r="F176" s="53">
        <v>78806</v>
      </c>
      <c r="G176" s="53">
        <v>77680</v>
      </c>
      <c r="H176" s="53">
        <v>76554</v>
      </c>
      <c r="I176" s="53">
        <v>75428</v>
      </c>
      <c r="J176" s="53">
        <v>74303</v>
      </c>
      <c r="K176" s="53">
        <v>73177</v>
      </c>
      <c r="L176" s="53">
        <v>72051</v>
      </c>
      <c r="M176" s="53">
        <v>70925</v>
      </c>
      <c r="N176" s="53">
        <v>69799</v>
      </c>
      <c r="O176" s="53"/>
    </row>
    <row r="177" spans="1:15" ht="18.75" customHeight="1">
      <c r="A177" s="59" t="s">
        <v>474</v>
      </c>
      <c r="B177" s="53">
        <v>-332382</v>
      </c>
      <c r="C177" s="53">
        <v>-327021</v>
      </c>
      <c r="D177" s="53">
        <v>-321660</v>
      </c>
      <c r="E177" s="53">
        <v>-316299</v>
      </c>
      <c r="F177" s="53">
        <v>-310938</v>
      </c>
      <c r="G177" s="53">
        <v>-305577</v>
      </c>
      <c r="H177" s="53">
        <v>-300216</v>
      </c>
      <c r="I177" s="53">
        <v>-294855</v>
      </c>
      <c r="J177" s="53">
        <v>-289494</v>
      </c>
      <c r="K177" s="53">
        <v>-284133</v>
      </c>
      <c r="L177" s="53">
        <v>-278772</v>
      </c>
      <c r="M177" s="53">
        <v>-273411</v>
      </c>
      <c r="N177" s="53">
        <v>-268050</v>
      </c>
      <c r="O177" s="53"/>
    </row>
    <row r="178" spans="1:15" ht="18.75" customHeight="1">
      <c r="A178" s="59" t="s">
        <v>473</v>
      </c>
      <c r="B178" s="53">
        <v>54964</v>
      </c>
      <c r="C178" s="53">
        <v>54964</v>
      </c>
      <c r="D178" s="53">
        <v>54964</v>
      </c>
      <c r="E178" s="53">
        <v>54964</v>
      </c>
      <c r="F178" s="53">
        <v>54964</v>
      </c>
      <c r="G178" s="53">
        <v>54964</v>
      </c>
      <c r="H178" s="53">
        <v>54964</v>
      </c>
      <c r="I178" s="53">
        <v>54964</v>
      </c>
      <c r="J178" s="53">
        <v>54964</v>
      </c>
      <c r="K178" s="53">
        <v>54964</v>
      </c>
      <c r="L178" s="53">
        <v>54964</v>
      </c>
      <c r="M178" s="53">
        <v>54964</v>
      </c>
      <c r="N178" s="53">
        <v>63756</v>
      </c>
      <c r="O178" s="53"/>
    </row>
    <row r="179" spans="1:15" ht="18.75" customHeight="1">
      <c r="A179" s="60" t="s">
        <v>472</v>
      </c>
      <c r="B179" s="53">
        <v>-652596</v>
      </c>
      <c r="C179" s="53">
        <v>-647192</v>
      </c>
      <c r="D179" s="53">
        <v>-641788</v>
      </c>
      <c r="E179" s="53">
        <v>-636384</v>
      </c>
      <c r="F179" s="53">
        <v>-630980</v>
      </c>
      <c r="G179" s="53">
        <v>-625576</v>
      </c>
      <c r="H179" s="53">
        <v>-620172</v>
      </c>
      <c r="I179" s="53">
        <v>-614768</v>
      </c>
      <c r="J179" s="53">
        <v>-609364</v>
      </c>
      <c r="K179" s="53">
        <v>-603960</v>
      </c>
      <c r="L179" s="53">
        <v>-598556</v>
      </c>
      <c r="M179" s="53">
        <v>-593152</v>
      </c>
      <c r="N179" s="53">
        <v>-658522</v>
      </c>
      <c r="O179" s="53"/>
    </row>
    <row r="180" spans="1:15" ht="18.75" customHeight="1">
      <c r="A180" s="56" t="s">
        <v>471</v>
      </c>
      <c r="B180" s="57">
        <v>545882540</v>
      </c>
      <c r="C180" s="57">
        <v>604286339</v>
      </c>
      <c r="D180" s="57">
        <v>604291743</v>
      </c>
      <c r="E180" s="57">
        <v>604297147</v>
      </c>
      <c r="F180" s="57">
        <v>604302551</v>
      </c>
      <c r="G180" s="57">
        <v>604307955</v>
      </c>
      <c r="H180" s="57">
        <v>604313359</v>
      </c>
      <c r="I180" s="57">
        <v>604318763</v>
      </c>
      <c r="J180" s="57">
        <v>604324168</v>
      </c>
      <c r="K180" s="57">
        <v>594329572</v>
      </c>
      <c r="L180" s="57">
        <v>594334976</v>
      </c>
      <c r="M180" s="57">
        <v>594340380</v>
      </c>
      <c r="N180" s="57">
        <v>609275009</v>
      </c>
      <c r="O180" s="57"/>
    </row>
    <row r="181" spans="1:15" ht="18.75" customHeight="1">
      <c r="A181" s="44"/>
      <c r="B181" s="58"/>
      <c r="C181" s="58"/>
      <c r="D181" s="58"/>
      <c r="E181" s="58"/>
      <c r="F181" s="58"/>
      <c r="G181" s="58"/>
      <c r="H181" s="58"/>
      <c r="I181" s="58"/>
      <c r="J181" s="58"/>
      <c r="K181" s="58"/>
      <c r="L181" s="58"/>
      <c r="M181" s="58"/>
      <c r="N181" s="58"/>
      <c r="O181" s="58"/>
    </row>
    <row r="182" spans="1:15" ht="18.75" customHeight="1">
      <c r="A182" s="50" t="s">
        <v>208</v>
      </c>
      <c r="B182" s="51"/>
      <c r="C182" s="51"/>
      <c r="D182" s="51"/>
      <c r="E182" s="51"/>
      <c r="F182" s="51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1:15" ht="18.75" customHeight="1">
      <c r="A183" s="59" t="s">
        <v>470</v>
      </c>
      <c r="B183" s="53">
        <v>340000000</v>
      </c>
      <c r="C183" s="53">
        <v>340000000</v>
      </c>
      <c r="D183" s="53">
        <v>340000000</v>
      </c>
      <c r="E183" s="53">
        <v>340000000</v>
      </c>
      <c r="F183" s="53">
        <v>340000000</v>
      </c>
      <c r="G183" s="53">
        <v>340000000</v>
      </c>
      <c r="H183" s="53">
        <v>340000000</v>
      </c>
      <c r="I183" s="53">
        <v>340000000</v>
      </c>
      <c r="J183" s="53">
        <v>340000000</v>
      </c>
      <c r="K183" s="53">
        <v>340000000</v>
      </c>
      <c r="L183" s="53">
        <v>340000000</v>
      </c>
      <c r="M183" s="53">
        <v>340000000</v>
      </c>
      <c r="N183" s="53">
        <v>340000000</v>
      </c>
      <c r="O183" s="53"/>
    </row>
    <row r="184" spans="1:15" ht="18.75" customHeight="1">
      <c r="A184" s="60" t="s">
        <v>210</v>
      </c>
      <c r="B184" s="53">
        <v>340000000</v>
      </c>
      <c r="C184" s="53">
        <v>340000000</v>
      </c>
      <c r="D184" s="53">
        <v>340000000</v>
      </c>
      <c r="E184" s="53">
        <v>340000000</v>
      </c>
      <c r="F184" s="53">
        <v>340000000</v>
      </c>
      <c r="G184" s="53">
        <v>340000000</v>
      </c>
      <c r="H184" s="53">
        <v>340000000</v>
      </c>
      <c r="I184" s="53">
        <v>340000000</v>
      </c>
      <c r="J184" s="53">
        <v>340000000</v>
      </c>
      <c r="K184" s="53">
        <v>340000000</v>
      </c>
      <c r="L184" s="53">
        <v>340000000</v>
      </c>
      <c r="M184" s="53">
        <v>340000000</v>
      </c>
      <c r="N184" s="53">
        <v>340000000</v>
      </c>
      <c r="O184" s="53"/>
    </row>
    <row r="185" spans="1:15" ht="18.75" customHeight="1">
      <c r="A185" s="59" t="s">
        <v>469</v>
      </c>
      <c r="B185" s="53">
        <v>196450000</v>
      </c>
      <c r="C185" s="53">
        <v>196450000</v>
      </c>
      <c r="D185" s="53">
        <v>196450000</v>
      </c>
      <c r="E185" s="53">
        <v>208450000</v>
      </c>
      <c r="F185" s="53">
        <v>208450000</v>
      </c>
      <c r="G185" s="53">
        <v>208450000</v>
      </c>
      <c r="H185" s="53">
        <v>220450000</v>
      </c>
      <c r="I185" s="53">
        <v>220450000</v>
      </c>
      <c r="J185" s="53">
        <v>220450000</v>
      </c>
      <c r="K185" s="53">
        <v>220450000</v>
      </c>
      <c r="L185" s="53">
        <v>220450000</v>
      </c>
      <c r="M185" s="53">
        <v>220450000</v>
      </c>
      <c r="N185" s="53">
        <v>248450000</v>
      </c>
      <c r="O185" s="53"/>
    </row>
    <row r="186" spans="1:15" ht="18.75" customHeight="1">
      <c r="A186" s="60" t="s">
        <v>468</v>
      </c>
      <c r="B186" s="53">
        <v>196450000</v>
      </c>
      <c r="C186" s="53">
        <v>196450000</v>
      </c>
      <c r="D186" s="53">
        <v>196450000</v>
      </c>
      <c r="E186" s="53">
        <v>208450000</v>
      </c>
      <c r="F186" s="53">
        <v>208450000</v>
      </c>
      <c r="G186" s="53">
        <v>208450000</v>
      </c>
      <c r="H186" s="53">
        <v>220450000</v>
      </c>
      <c r="I186" s="53">
        <v>220450000</v>
      </c>
      <c r="J186" s="53">
        <v>220450000</v>
      </c>
      <c r="K186" s="53">
        <v>220450000</v>
      </c>
      <c r="L186" s="53">
        <v>220450000</v>
      </c>
      <c r="M186" s="53">
        <v>220450000</v>
      </c>
      <c r="N186" s="53">
        <v>248450000</v>
      </c>
      <c r="O186" s="53"/>
    </row>
    <row r="187" spans="1:15" ht="18.75" customHeight="1">
      <c r="A187" s="59" t="s">
        <v>467</v>
      </c>
      <c r="B187" s="53">
        <v>-124200</v>
      </c>
      <c r="C187" s="53">
        <v>-124200</v>
      </c>
      <c r="D187" s="53">
        <v>-124200</v>
      </c>
      <c r="E187" s="53">
        <v>-124200</v>
      </c>
      <c r="F187" s="53">
        <v>-124200</v>
      </c>
      <c r="G187" s="53">
        <v>-124200</v>
      </c>
      <c r="H187" s="53">
        <v>-124200</v>
      </c>
      <c r="I187" s="53">
        <v>-124200</v>
      </c>
      <c r="J187" s="53">
        <v>-124200</v>
      </c>
      <c r="K187" s="53">
        <v>-124200</v>
      </c>
      <c r="L187" s="53">
        <v>-124200</v>
      </c>
      <c r="M187" s="53">
        <v>-124200</v>
      </c>
      <c r="N187" s="53">
        <v>-124200</v>
      </c>
      <c r="O187" s="53"/>
    </row>
    <row r="188" spans="1:15" ht="18.75" customHeight="1">
      <c r="A188" s="59" t="s">
        <v>466</v>
      </c>
      <c r="B188" s="53">
        <v>62790</v>
      </c>
      <c r="C188" s="53">
        <v>63135</v>
      </c>
      <c r="D188" s="53">
        <v>63480</v>
      </c>
      <c r="E188" s="53">
        <v>63825</v>
      </c>
      <c r="F188" s="53">
        <v>64170</v>
      </c>
      <c r="G188" s="53">
        <v>64515</v>
      </c>
      <c r="H188" s="53">
        <v>64860</v>
      </c>
      <c r="I188" s="53">
        <v>65205</v>
      </c>
      <c r="J188" s="53">
        <v>65550</v>
      </c>
      <c r="K188" s="53">
        <v>65895</v>
      </c>
      <c r="L188" s="53">
        <v>66240</v>
      </c>
      <c r="M188" s="53">
        <v>66585</v>
      </c>
      <c r="N188" s="53">
        <v>66930</v>
      </c>
      <c r="O188" s="53"/>
    </row>
    <row r="189" spans="1:15" ht="18.75" customHeight="1">
      <c r="A189" s="60" t="s">
        <v>465</v>
      </c>
      <c r="B189" s="53">
        <v>-61410</v>
      </c>
      <c r="C189" s="53">
        <v>-61065</v>
      </c>
      <c r="D189" s="53">
        <v>-60720</v>
      </c>
      <c r="E189" s="53">
        <v>-60375</v>
      </c>
      <c r="F189" s="53">
        <v>-60030</v>
      </c>
      <c r="G189" s="53">
        <v>-59685</v>
      </c>
      <c r="H189" s="53">
        <v>-59340</v>
      </c>
      <c r="I189" s="53">
        <v>-58995</v>
      </c>
      <c r="J189" s="53">
        <v>-58650</v>
      </c>
      <c r="K189" s="53">
        <v>-58305</v>
      </c>
      <c r="L189" s="53">
        <v>-57960</v>
      </c>
      <c r="M189" s="53">
        <v>-57615</v>
      </c>
      <c r="N189" s="53">
        <v>-57270</v>
      </c>
      <c r="O189" s="53"/>
    </row>
    <row r="190" spans="1:15" ht="18.75" customHeight="1">
      <c r="A190" s="56" t="s">
        <v>464</v>
      </c>
      <c r="B190" s="57">
        <v>536388590</v>
      </c>
      <c r="C190" s="57">
        <v>536388935</v>
      </c>
      <c r="D190" s="57">
        <v>536389280</v>
      </c>
      <c r="E190" s="57">
        <v>548389625</v>
      </c>
      <c r="F190" s="57">
        <v>548389970</v>
      </c>
      <c r="G190" s="57">
        <v>548390315</v>
      </c>
      <c r="H190" s="57">
        <v>560390660</v>
      </c>
      <c r="I190" s="57">
        <v>560391005</v>
      </c>
      <c r="J190" s="57">
        <v>560391350</v>
      </c>
      <c r="K190" s="57">
        <v>560391695</v>
      </c>
      <c r="L190" s="57">
        <v>560392040</v>
      </c>
      <c r="M190" s="57">
        <v>560392385</v>
      </c>
      <c r="N190" s="57">
        <v>588392730</v>
      </c>
      <c r="O190" s="57"/>
    </row>
    <row r="191" spans="1:15" ht="18.75" customHeight="1">
      <c r="A191" s="44"/>
      <c r="B191" s="58"/>
      <c r="C191" s="58"/>
      <c r="D191" s="58"/>
      <c r="E191" s="58"/>
      <c r="F191" s="58"/>
      <c r="G191" s="58"/>
      <c r="H191" s="58"/>
      <c r="I191" s="58"/>
      <c r="J191" s="58"/>
      <c r="K191" s="58"/>
      <c r="L191" s="58"/>
      <c r="M191" s="58"/>
      <c r="N191" s="58"/>
      <c r="O191" s="58"/>
    </row>
    <row r="192" spans="1:15" ht="18.75" customHeight="1">
      <c r="A192" s="50" t="s">
        <v>215</v>
      </c>
      <c r="B192" s="51"/>
      <c r="C192" s="51"/>
      <c r="D192" s="51"/>
      <c r="E192" s="51"/>
      <c r="F192" s="51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1:15" ht="18.75" customHeight="1">
      <c r="A193" s="59" t="s">
        <v>463</v>
      </c>
      <c r="B193" s="54" t="s">
        <v>374</v>
      </c>
      <c r="C193" s="54" t="s">
        <v>374</v>
      </c>
      <c r="D193" s="54" t="s">
        <v>374</v>
      </c>
      <c r="E193" s="54" t="s">
        <v>374</v>
      </c>
      <c r="F193" s="54" t="s">
        <v>374</v>
      </c>
      <c r="G193" s="54" t="s">
        <v>374</v>
      </c>
      <c r="H193" s="53">
        <v>141878</v>
      </c>
      <c r="I193" s="53">
        <v>141878</v>
      </c>
      <c r="J193" s="53">
        <v>138331</v>
      </c>
      <c r="K193" s="53">
        <v>138331</v>
      </c>
      <c r="L193" s="53">
        <v>138331</v>
      </c>
      <c r="M193" s="53">
        <v>138331</v>
      </c>
      <c r="N193" s="53">
        <v>138331</v>
      </c>
      <c r="O193" s="54"/>
    </row>
    <row r="194" spans="1:15" ht="18.75" customHeight="1">
      <c r="A194" s="59" t="s">
        <v>462</v>
      </c>
      <c r="B194" s="53">
        <v>12854745</v>
      </c>
      <c r="C194" s="53">
        <v>13178268</v>
      </c>
      <c r="D194" s="53">
        <v>13151081</v>
      </c>
      <c r="E194" s="53">
        <v>12781721</v>
      </c>
      <c r="F194" s="53">
        <v>13096426</v>
      </c>
      <c r="G194" s="53">
        <v>13043977</v>
      </c>
      <c r="H194" s="53">
        <v>12670858</v>
      </c>
      <c r="I194" s="53">
        <v>12988754</v>
      </c>
      <c r="J194" s="53">
        <v>12961000</v>
      </c>
      <c r="K194" s="53">
        <v>12584083</v>
      </c>
      <c r="L194" s="53">
        <v>12731296</v>
      </c>
      <c r="M194" s="53">
        <v>12702432</v>
      </c>
      <c r="N194" s="53">
        <v>12320851</v>
      </c>
      <c r="O194" s="53"/>
    </row>
    <row r="195" spans="1:15" ht="18.75" customHeight="1">
      <c r="A195" s="60" t="s">
        <v>461</v>
      </c>
      <c r="B195" s="53">
        <v>12854745</v>
      </c>
      <c r="C195" s="53">
        <v>13178268</v>
      </c>
      <c r="D195" s="53">
        <v>13151081</v>
      </c>
      <c r="E195" s="53">
        <v>12781721</v>
      </c>
      <c r="F195" s="53">
        <v>13096426</v>
      </c>
      <c r="G195" s="53">
        <v>13043977</v>
      </c>
      <c r="H195" s="53">
        <v>12812736</v>
      </c>
      <c r="I195" s="53">
        <v>13130632</v>
      </c>
      <c r="J195" s="53">
        <v>13099331</v>
      </c>
      <c r="K195" s="53">
        <v>12722414</v>
      </c>
      <c r="L195" s="53">
        <v>12869627</v>
      </c>
      <c r="M195" s="53">
        <v>12840763</v>
      </c>
      <c r="N195" s="53">
        <v>12459182</v>
      </c>
      <c r="O195" s="53"/>
    </row>
    <row r="196" spans="1:15" ht="18.75" customHeight="1">
      <c r="A196" s="59" t="s">
        <v>460</v>
      </c>
      <c r="B196" s="53">
        <v>82880</v>
      </c>
      <c r="C196" s="53">
        <v>83024</v>
      </c>
      <c r="D196" s="53">
        <v>83137</v>
      </c>
      <c r="E196" s="53">
        <v>79520</v>
      </c>
      <c r="F196" s="53">
        <v>78602</v>
      </c>
      <c r="G196" s="53">
        <v>79620</v>
      </c>
      <c r="H196" s="53">
        <v>179408</v>
      </c>
      <c r="I196" s="53">
        <v>181354</v>
      </c>
      <c r="J196" s="53">
        <v>179765</v>
      </c>
      <c r="K196" s="53">
        <v>326737</v>
      </c>
      <c r="L196" s="53">
        <v>276940</v>
      </c>
      <c r="M196" s="53">
        <v>69287</v>
      </c>
      <c r="N196" s="53">
        <v>225287</v>
      </c>
      <c r="O196" s="53"/>
    </row>
    <row r="197" spans="1:15" ht="18.75" customHeight="1">
      <c r="A197" s="59" t="s">
        <v>459</v>
      </c>
      <c r="B197" s="53">
        <v>1750000</v>
      </c>
      <c r="C197" s="53">
        <v>1750000</v>
      </c>
      <c r="D197" s="53">
        <v>1750000</v>
      </c>
      <c r="E197" s="53">
        <v>1989708</v>
      </c>
      <c r="F197" s="53">
        <v>1989708</v>
      </c>
      <c r="G197" s="53">
        <v>1989708</v>
      </c>
      <c r="H197" s="53">
        <v>1720912</v>
      </c>
      <c r="I197" s="53">
        <v>1720912</v>
      </c>
      <c r="J197" s="53">
        <v>1720912</v>
      </c>
      <c r="K197" s="54">
        <v>0</v>
      </c>
      <c r="L197" s="54">
        <v>0</v>
      </c>
      <c r="M197" s="54">
        <v>0</v>
      </c>
      <c r="N197" s="54">
        <v>0</v>
      </c>
      <c r="O197" s="53"/>
    </row>
    <row r="198" spans="1:15" ht="18.75" customHeight="1">
      <c r="A198" s="59" t="s">
        <v>458</v>
      </c>
      <c r="B198" s="53">
        <v>271096</v>
      </c>
      <c r="C198" s="53">
        <v>271096</v>
      </c>
      <c r="D198" s="53">
        <v>271096</v>
      </c>
      <c r="E198" s="53">
        <v>271096</v>
      </c>
      <c r="F198" s="53">
        <v>271096</v>
      </c>
      <c r="G198" s="53">
        <v>271096</v>
      </c>
      <c r="H198" s="53">
        <v>262084</v>
      </c>
      <c r="I198" s="53">
        <v>262084</v>
      </c>
      <c r="J198" s="53">
        <v>262084</v>
      </c>
      <c r="K198" s="53">
        <v>262084</v>
      </c>
      <c r="L198" s="53">
        <v>262084</v>
      </c>
      <c r="M198" s="53">
        <v>180739</v>
      </c>
      <c r="N198" s="53">
        <v>180739</v>
      </c>
      <c r="O198" s="53"/>
    </row>
    <row r="199" spans="1:15" ht="18.75" customHeight="1">
      <c r="A199" s="60" t="s">
        <v>457</v>
      </c>
      <c r="B199" s="53">
        <v>2103976</v>
      </c>
      <c r="C199" s="53">
        <v>2104120</v>
      </c>
      <c r="D199" s="53">
        <v>2104233</v>
      </c>
      <c r="E199" s="53">
        <v>2340324</v>
      </c>
      <c r="F199" s="53">
        <v>2339406</v>
      </c>
      <c r="G199" s="53">
        <v>2340424</v>
      </c>
      <c r="H199" s="53">
        <v>2162404</v>
      </c>
      <c r="I199" s="53">
        <v>2164351</v>
      </c>
      <c r="J199" s="53">
        <v>2162761</v>
      </c>
      <c r="K199" s="53">
        <v>588822</v>
      </c>
      <c r="L199" s="53">
        <v>539025</v>
      </c>
      <c r="M199" s="53">
        <v>250026</v>
      </c>
      <c r="N199" s="53">
        <v>406026</v>
      </c>
      <c r="O199" s="53"/>
    </row>
    <row r="200" spans="1:15" ht="18.75" customHeight="1">
      <c r="A200" s="59" t="s">
        <v>456</v>
      </c>
      <c r="B200" s="53">
        <v>2393306</v>
      </c>
      <c r="C200" s="53">
        <v>2380684</v>
      </c>
      <c r="D200" s="53">
        <v>2381855</v>
      </c>
      <c r="E200" s="53">
        <v>2369835</v>
      </c>
      <c r="F200" s="53">
        <v>2372277</v>
      </c>
      <c r="G200" s="53">
        <v>2377702</v>
      </c>
      <c r="H200" s="53">
        <v>2378274</v>
      </c>
      <c r="I200" s="53">
        <v>2364139</v>
      </c>
      <c r="J200" s="53">
        <v>2362823</v>
      </c>
      <c r="K200" s="53">
        <v>2371102</v>
      </c>
      <c r="L200" s="53">
        <v>2374062</v>
      </c>
      <c r="M200" s="53">
        <v>2375797</v>
      </c>
      <c r="N200" s="53">
        <v>2546539</v>
      </c>
      <c r="O200" s="53"/>
    </row>
    <row r="201" spans="1:15" ht="18.75" customHeight="1">
      <c r="A201" s="59" t="s">
        <v>455</v>
      </c>
      <c r="B201" s="53">
        <v>5299506</v>
      </c>
      <c r="C201" s="53">
        <v>5294554</v>
      </c>
      <c r="D201" s="53">
        <v>5289601</v>
      </c>
      <c r="E201" s="53">
        <v>5284649</v>
      </c>
      <c r="F201" s="53">
        <v>5279697</v>
      </c>
      <c r="G201" s="53">
        <v>5274744</v>
      </c>
      <c r="H201" s="53">
        <v>5024792</v>
      </c>
      <c r="I201" s="53">
        <v>5019840</v>
      </c>
      <c r="J201" s="53">
        <v>5014887</v>
      </c>
      <c r="K201" s="53">
        <v>5009935</v>
      </c>
      <c r="L201" s="53">
        <v>5004983</v>
      </c>
      <c r="M201" s="53">
        <v>5000030</v>
      </c>
      <c r="N201" s="53">
        <v>5491529</v>
      </c>
      <c r="O201" s="53"/>
    </row>
    <row r="202" spans="1:15" ht="18.75" customHeight="1">
      <c r="A202" s="59" t="s">
        <v>454</v>
      </c>
      <c r="B202" s="53">
        <v>1122109</v>
      </c>
      <c r="C202" s="53">
        <v>1094592</v>
      </c>
      <c r="D202" s="53">
        <v>1067076</v>
      </c>
      <c r="E202" s="53">
        <v>1039559</v>
      </c>
      <c r="F202" s="53">
        <v>1014786</v>
      </c>
      <c r="G202" s="53">
        <v>1003180</v>
      </c>
      <c r="H202" s="53">
        <v>1044242</v>
      </c>
      <c r="I202" s="53">
        <v>1032636</v>
      </c>
      <c r="J202" s="53">
        <v>1021030</v>
      </c>
      <c r="K202" s="53">
        <v>1009423</v>
      </c>
      <c r="L202" s="53">
        <v>997817</v>
      </c>
      <c r="M202" s="53">
        <v>986211</v>
      </c>
      <c r="N202" s="53">
        <v>1049474</v>
      </c>
      <c r="O202" s="53"/>
    </row>
    <row r="203" spans="1:15" ht="18.75" customHeight="1">
      <c r="A203" s="59" t="s">
        <v>453</v>
      </c>
      <c r="B203" s="53">
        <v>383051</v>
      </c>
      <c r="C203" s="53">
        <v>378234</v>
      </c>
      <c r="D203" s="53">
        <v>373416</v>
      </c>
      <c r="E203" s="53">
        <v>368599</v>
      </c>
      <c r="F203" s="53">
        <v>363781</v>
      </c>
      <c r="G203" s="53">
        <v>358964</v>
      </c>
      <c r="H203" s="53">
        <v>354146</v>
      </c>
      <c r="I203" s="53">
        <v>349329</v>
      </c>
      <c r="J203" s="53">
        <v>344511</v>
      </c>
      <c r="K203" s="53">
        <v>339694</v>
      </c>
      <c r="L203" s="53">
        <v>334876</v>
      </c>
      <c r="M203" s="53">
        <v>330059</v>
      </c>
      <c r="N203" s="53">
        <v>372961</v>
      </c>
      <c r="O203" s="53"/>
    </row>
    <row r="204" spans="1:15" ht="18.75" customHeight="1">
      <c r="A204" s="59" t="s">
        <v>452</v>
      </c>
      <c r="B204" s="53">
        <v>44351</v>
      </c>
      <c r="C204" s="53">
        <v>46581</v>
      </c>
      <c r="D204" s="53">
        <v>52757</v>
      </c>
      <c r="E204" s="53">
        <v>52909</v>
      </c>
      <c r="F204" s="53">
        <v>54581</v>
      </c>
      <c r="G204" s="53">
        <v>57954</v>
      </c>
      <c r="H204" s="53">
        <v>61153</v>
      </c>
      <c r="I204" s="53">
        <v>63748</v>
      </c>
      <c r="J204" s="53">
        <v>66815</v>
      </c>
      <c r="K204" s="53">
        <v>69759</v>
      </c>
      <c r="L204" s="53">
        <v>71811</v>
      </c>
      <c r="M204" s="53">
        <v>73707</v>
      </c>
      <c r="N204" s="53">
        <v>76131</v>
      </c>
      <c r="O204" s="53"/>
    </row>
    <row r="205" spans="1:15" ht="18.75" customHeight="1">
      <c r="A205" s="60" t="s">
        <v>451</v>
      </c>
      <c r="B205" s="53">
        <v>9242323</v>
      </c>
      <c r="C205" s="53">
        <v>9194645</v>
      </c>
      <c r="D205" s="53">
        <v>9164705</v>
      </c>
      <c r="E205" s="53">
        <v>9115551</v>
      </c>
      <c r="F205" s="53">
        <v>9085121</v>
      </c>
      <c r="G205" s="53">
        <v>9072544</v>
      </c>
      <c r="H205" s="53">
        <v>8862607</v>
      </c>
      <c r="I205" s="53">
        <v>8829691</v>
      </c>
      <c r="J205" s="53">
        <v>8810066</v>
      </c>
      <c r="K205" s="53">
        <v>8799913</v>
      </c>
      <c r="L205" s="53">
        <v>8783549</v>
      </c>
      <c r="M205" s="53">
        <v>8765804</v>
      </c>
      <c r="N205" s="53">
        <v>9536634</v>
      </c>
      <c r="O205" s="53"/>
    </row>
    <row r="206" spans="1:15" ht="18.75" customHeight="1">
      <c r="A206" s="59" t="s">
        <v>450</v>
      </c>
      <c r="B206" s="53">
        <v>858737</v>
      </c>
      <c r="C206" s="53">
        <v>860932</v>
      </c>
      <c r="D206" s="53">
        <v>863133</v>
      </c>
      <c r="E206" s="53">
        <v>865339</v>
      </c>
      <c r="F206" s="53">
        <v>867551</v>
      </c>
      <c r="G206" s="53">
        <v>869769</v>
      </c>
      <c r="H206" s="53">
        <v>871992</v>
      </c>
      <c r="I206" s="53">
        <v>874222</v>
      </c>
      <c r="J206" s="53">
        <v>876456</v>
      </c>
      <c r="K206" s="53">
        <v>878697</v>
      </c>
      <c r="L206" s="53">
        <v>880943</v>
      </c>
      <c r="M206" s="53">
        <v>883195</v>
      </c>
      <c r="N206" s="53">
        <v>885452</v>
      </c>
      <c r="O206" s="53"/>
    </row>
    <row r="207" spans="1:15" ht="18.75" customHeight="1">
      <c r="A207" s="60" t="s">
        <v>449</v>
      </c>
      <c r="B207" s="53">
        <v>858737</v>
      </c>
      <c r="C207" s="53">
        <v>860932</v>
      </c>
      <c r="D207" s="53">
        <v>863133</v>
      </c>
      <c r="E207" s="53">
        <v>865339</v>
      </c>
      <c r="F207" s="53">
        <v>867551</v>
      </c>
      <c r="G207" s="53">
        <v>869769</v>
      </c>
      <c r="H207" s="53">
        <v>871992</v>
      </c>
      <c r="I207" s="53">
        <v>874222</v>
      </c>
      <c r="J207" s="53">
        <v>876456</v>
      </c>
      <c r="K207" s="53">
        <v>878697</v>
      </c>
      <c r="L207" s="53">
        <v>880943</v>
      </c>
      <c r="M207" s="53">
        <v>883195</v>
      </c>
      <c r="N207" s="53">
        <v>885452</v>
      </c>
      <c r="O207" s="53"/>
    </row>
    <row r="208" spans="1:15" ht="18.75" customHeight="1">
      <c r="A208" s="56" t="s">
        <v>448</v>
      </c>
      <c r="B208" s="57">
        <v>25059782</v>
      </c>
      <c r="C208" s="57">
        <v>25337965</v>
      </c>
      <c r="D208" s="57">
        <v>25283152</v>
      </c>
      <c r="E208" s="57">
        <v>25102935</v>
      </c>
      <c r="F208" s="57">
        <v>25388504</v>
      </c>
      <c r="G208" s="57">
        <v>25326714</v>
      </c>
      <c r="H208" s="57">
        <v>24709740</v>
      </c>
      <c r="I208" s="57">
        <v>24998896</v>
      </c>
      <c r="J208" s="57">
        <v>24948615</v>
      </c>
      <c r="K208" s="57">
        <v>22989846</v>
      </c>
      <c r="L208" s="57">
        <v>23073143</v>
      </c>
      <c r="M208" s="57">
        <v>22739789</v>
      </c>
      <c r="N208" s="57">
        <v>23287295</v>
      </c>
      <c r="O208" s="57"/>
    </row>
    <row r="209" spans="1:15" ht="18.75" customHeight="1">
      <c r="A209" s="44"/>
      <c r="B209" s="58"/>
      <c r="C209" s="58"/>
      <c r="D209" s="58"/>
      <c r="E209" s="58"/>
      <c r="F209" s="58"/>
      <c r="G209" s="58"/>
      <c r="H209" s="58"/>
      <c r="I209" s="58"/>
      <c r="J209" s="58"/>
      <c r="K209" s="58"/>
      <c r="L209" s="58"/>
      <c r="M209" s="58"/>
      <c r="N209" s="58"/>
      <c r="O209" s="58"/>
    </row>
    <row r="210" spans="1:15" ht="18.75" customHeight="1">
      <c r="A210" s="50" t="s">
        <v>230</v>
      </c>
      <c r="B210" s="51"/>
      <c r="C210" s="51"/>
      <c r="D210" s="51"/>
      <c r="E210" s="51"/>
      <c r="F210" s="51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1:15" ht="18.75" customHeight="1">
      <c r="A211" s="59" t="s">
        <v>447</v>
      </c>
      <c r="B211" s="53">
        <v>10760537</v>
      </c>
      <c r="C211" s="53">
        <v>2469540</v>
      </c>
      <c r="D211" s="53">
        <v>4774684</v>
      </c>
      <c r="E211" s="53">
        <v>10699143</v>
      </c>
      <c r="F211" s="53">
        <v>11069421</v>
      </c>
      <c r="G211" s="53">
        <v>3795842</v>
      </c>
      <c r="H211" s="53">
        <v>12479252</v>
      </c>
      <c r="I211" s="53">
        <v>3673553</v>
      </c>
      <c r="J211" s="53">
        <v>9326274</v>
      </c>
      <c r="K211" s="53">
        <v>8885570</v>
      </c>
      <c r="L211" s="53">
        <v>23780508</v>
      </c>
      <c r="M211" s="53">
        <v>1752193</v>
      </c>
      <c r="N211" s="53">
        <v>7293717</v>
      </c>
      <c r="O211" s="53"/>
    </row>
    <row r="212" spans="1:15" ht="18.75" customHeight="1">
      <c r="A212" s="59" t="s">
        <v>446</v>
      </c>
      <c r="B212" s="54">
        <v>0</v>
      </c>
      <c r="C212" s="53">
        <v>253761</v>
      </c>
      <c r="D212" s="53">
        <v>-83768</v>
      </c>
      <c r="E212" s="53">
        <v>194565</v>
      </c>
      <c r="F212" s="53">
        <v>289445</v>
      </c>
      <c r="G212" s="53">
        <v>47274</v>
      </c>
      <c r="H212" s="53">
        <v>44942</v>
      </c>
      <c r="I212" s="53">
        <v>130272</v>
      </c>
      <c r="J212" s="53">
        <v>777084</v>
      </c>
      <c r="K212" s="53">
        <v>185758</v>
      </c>
      <c r="L212" s="53">
        <v>642921</v>
      </c>
      <c r="M212" s="53">
        <v>721087</v>
      </c>
      <c r="N212" s="53">
        <v>671357</v>
      </c>
      <c r="O212" s="54"/>
    </row>
    <row r="213" spans="1:15" ht="18.75" customHeight="1">
      <c r="A213" s="59" t="s">
        <v>445</v>
      </c>
      <c r="B213" s="53">
        <v>3746540</v>
      </c>
      <c r="C213" s="53">
        <v>5541433</v>
      </c>
      <c r="D213" s="53">
        <v>7104636</v>
      </c>
      <c r="E213" s="53">
        <v>6236448</v>
      </c>
      <c r="F213" s="53">
        <v>4877581</v>
      </c>
      <c r="G213" s="53">
        <v>4661327</v>
      </c>
      <c r="H213" s="53">
        <v>7383713</v>
      </c>
      <c r="I213" s="53">
        <v>11586011</v>
      </c>
      <c r="J213" s="53">
        <v>9863302</v>
      </c>
      <c r="K213" s="53">
        <v>6373413</v>
      </c>
      <c r="L213" s="53">
        <v>7958035</v>
      </c>
      <c r="M213" s="53">
        <v>6618363</v>
      </c>
      <c r="N213" s="53">
        <v>4606489</v>
      </c>
      <c r="O213" s="53"/>
    </row>
    <row r="214" spans="1:15" ht="18.75" customHeight="1">
      <c r="A214" s="59" t="s">
        <v>444</v>
      </c>
      <c r="B214" s="53">
        <v>126499</v>
      </c>
      <c r="C214" s="53">
        <v>79243</v>
      </c>
      <c r="D214" s="53">
        <v>99579</v>
      </c>
      <c r="E214" s="53">
        <v>115730</v>
      </c>
      <c r="F214" s="53">
        <v>80671</v>
      </c>
      <c r="G214" s="53">
        <v>102431</v>
      </c>
      <c r="H214" s="53">
        <v>99153</v>
      </c>
      <c r="I214" s="53">
        <v>93686</v>
      </c>
      <c r="J214" s="53">
        <v>163783</v>
      </c>
      <c r="K214" s="53">
        <v>124561</v>
      </c>
      <c r="L214" s="53">
        <v>175699</v>
      </c>
      <c r="M214" s="53">
        <v>122958</v>
      </c>
      <c r="N214" s="53">
        <v>232109</v>
      </c>
      <c r="O214" s="53"/>
    </row>
    <row r="215" spans="1:15" ht="18.75" customHeight="1">
      <c r="A215" s="59" t="s">
        <v>443</v>
      </c>
      <c r="B215" s="53">
        <v>1957975</v>
      </c>
      <c r="C215" s="53">
        <v>1830760</v>
      </c>
      <c r="D215" s="53">
        <v>1839767</v>
      </c>
      <c r="E215" s="53">
        <v>853852</v>
      </c>
      <c r="F215" s="53">
        <v>794252</v>
      </c>
      <c r="G215" s="53">
        <v>1454444</v>
      </c>
      <c r="H215" s="53">
        <v>1134489</v>
      </c>
      <c r="I215" s="53">
        <v>1465406</v>
      </c>
      <c r="J215" s="53">
        <v>1520906</v>
      </c>
      <c r="K215" s="53">
        <v>1465560</v>
      </c>
      <c r="L215" s="53">
        <v>1159907</v>
      </c>
      <c r="M215" s="53">
        <v>1401987</v>
      </c>
      <c r="N215" s="53">
        <v>1781817</v>
      </c>
      <c r="O215" s="53"/>
    </row>
    <row r="216" spans="1:15" ht="18.75" customHeight="1">
      <c r="A216" s="59" t="s">
        <v>442</v>
      </c>
      <c r="B216" s="53">
        <v>5396913</v>
      </c>
      <c r="C216" s="53">
        <v>8463899</v>
      </c>
      <c r="D216" s="53">
        <v>25750733</v>
      </c>
      <c r="E216" s="53">
        <v>28930370</v>
      </c>
      <c r="F216" s="53">
        <v>14154596</v>
      </c>
      <c r="G216" s="53">
        <v>11426952</v>
      </c>
      <c r="H216" s="53">
        <v>9906295</v>
      </c>
      <c r="I216" s="53">
        <v>12934672</v>
      </c>
      <c r="J216" s="53">
        <v>17592082</v>
      </c>
      <c r="K216" s="53">
        <v>31243576</v>
      </c>
      <c r="L216" s="53">
        <v>42602760</v>
      </c>
      <c r="M216" s="53">
        <v>42902546</v>
      </c>
      <c r="N216" s="53">
        <v>31290521</v>
      </c>
      <c r="O216" s="53"/>
    </row>
    <row r="217" spans="1:15" ht="18.75" customHeight="1">
      <c r="A217" s="59" t="s">
        <v>441</v>
      </c>
      <c r="B217" s="53">
        <v>7525</v>
      </c>
      <c r="C217" s="53">
        <v>13761</v>
      </c>
      <c r="D217" s="53">
        <v>13900</v>
      </c>
      <c r="E217" s="53">
        <v>15814</v>
      </c>
      <c r="F217" s="53">
        <v>19871</v>
      </c>
      <c r="G217" s="53">
        <v>23014</v>
      </c>
      <c r="H217" s="53">
        <v>24395</v>
      </c>
      <c r="I217" s="53">
        <v>13619</v>
      </c>
      <c r="J217" s="53">
        <v>15132</v>
      </c>
      <c r="K217" s="53">
        <v>18158</v>
      </c>
      <c r="L217" s="53">
        <v>22698</v>
      </c>
      <c r="M217" s="53">
        <v>22268</v>
      </c>
      <c r="N217" s="53">
        <v>11904</v>
      </c>
      <c r="O217" s="53"/>
    </row>
    <row r="218" spans="1:15" ht="18.75" customHeight="1">
      <c r="A218" s="59" t="s">
        <v>440</v>
      </c>
      <c r="B218" s="53">
        <v>26722</v>
      </c>
      <c r="C218" s="53">
        <v>38483</v>
      </c>
      <c r="D218" s="53">
        <v>38614</v>
      </c>
      <c r="E218" s="53">
        <v>42669</v>
      </c>
      <c r="F218" s="53">
        <v>51228</v>
      </c>
      <c r="G218" s="53">
        <v>59448</v>
      </c>
      <c r="H218" s="53">
        <v>63636</v>
      </c>
      <c r="I218" s="53">
        <v>33102</v>
      </c>
      <c r="J218" s="53">
        <v>39491</v>
      </c>
      <c r="K218" s="53">
        <v>47456</v>
      </c>
      <c r="L218" s="53">
        <v>58869</v>
      </c>
      <c r="M218" s="53">
        <v>59355</v>
      </c>
      <c r="N218" s="53">
        <v>28999</v>
      </c>
      <c r="O218" s="53"/>
    </row>
    <row r="219" spans="1:15" ht="18.75" customHeight="1">
      <c r="A219" s="59" t="s">
        <v>439</v>
      </c>
      <c r="B219" s="53">
        <v>64</v>
      </c>
      <c r="C219" s="53">
        <v>92</v>
      </c>
      <c r="D219" s="53">
        <v>93</v>
      </c>
      <c r="E219" s="53">
        <v>103</v>
      </c>
      <c r="F219" s="53">
        <v>141</v>
      </c>
      <c r="G219" s="53">
        <v>163</v>
      </c>
      <c r="H219" s="53">
        <v>174</v>
      </c>
      <c r="I219" s="53">
        <v>98</v>
      </c>
      <c r="J219" s="53">
        <v>108</v>
      </c>
      <c r="K219" s="53">
        <v>130</v>
      </c>
      <c r="L219" s="53">
        <v>146</v>
      </c>
      <c r="M219" s="53">
        <v>146</v>
      </c>
      <c r="N219" s="53">
        <v>71</v>
      </c>
      <c r="O219" s="53"/>
    </row>
    <row r="220" spans="1:15" ht="18.75" customHeight="1">
      <c r="A220" s="59" t="s">
        <v>438</v>
      </c>
      <c r="B220" s="53">
        <v>585</v>
      </c>
      <c r="C220" s="53">
        <v>668</v>
      </c>
      <c r="D220" s="53">
        <v>668</v>
      </c>
      <c r="E220" s="53">
        <v>635</v>
      </c>
      <c r="F220" s="53">
        <v>782</v>
      </c>
      <c r="G220" s="53">
        <v>916</v>
      </c>
      <c r="H220" s="53">
        <v>750</v>
      </c>
      <c r="I220" s="53">
        <v>370</v>
      </c>
      <c r="J220" s="53">
        <v>411</v>
      </c>
      <c r="K220" s="53">
        <v>493</v>
      </c>
      <c r="L220" s="53">
        <v>616</v>
      </c>
      <c r="M220" s="53">
        <v>616</v>
      </c>
      <c r="N220" s="53">
        <v>326</v>
      </c>
      <c r="O220" s="53"/>
    </row>
    <row r="221" spans="1:15" ht="18.75" customHeight="1">
      <c r="A221" s="59" t="s">
        <v>437</v>
      </c>
      <c r="B221" s="53">
        <v>2035</v>
      </c>
      <c r="C221" s="53">
        <v>2737</v>
      </c>
      <c r="D221" s="53">
        <v>2737</v>
      </c>
      <c r="E221" s="53">
        <v>3422</v>
      </c>
      <c r="F221" s="53">
        <v>4045</v>
      </c>
      <c r="G221" s="53">
        <v>4667</v>
      </c>
      <c r="H221" s="53">
        <v>6674</v>
      </c>
      <c r="I221" s="53">
        <v>2717</v>
      </c>
      <c r="J221" s="53">
        <v>2984</v>
      </c>
      <c r="K221" s="53">
        <v>3263</v>
      </c>
      <c r="L221" s="53">
        <v>4529</v>
      </c>
      <c r="M221" s="53">
        <v>5124</v>
      </c>
      <c r="N221" s="53">
        <v>2469</v>
      </c>
      <c r="O221" s="53"/>
    </row>
    <row r="222" spans="1:15" ht="18.75" customHeight="1">
      <c r="A222" s="59" t="s">
        <v>436</v>
      </c>
      <c r="B222" s="53">
        <v>4945</v>
      </c>
      <c r="C222" s="53">
        <v>7256</v>
      </c>
      <c r="D222" s="53">
        <v>7387</v>
      </c>
      <c r="E222" s="53">
        <v>8192</v>
      </c>
      <c r="F222" s="53">
        <v>9956</v>
      </c>
      <c r="G222" s="53">
        <v>11411</v>
      </c>
      <c r="H222" s="53">
        <v>12062</v>
      </c>
      <c r="I222" s="53">
        <v>5751</v>
      </c>
      <c r="J222" s="53">
        <v>7463</v>
      </c>
      <c r="K222" s="53">
        <v>9030</v>
      </c>
      <c r="L222" s="53">
        <v>11296</v>
      </c>
      <c r="M222" s="53">
        <v>11155</v>
      </c>
      <c r="N222" s="53">
        <v>5165</v>
      </c>
      <c r="O222" s="53"/>
    </row>
    <row r="223" spans="1:15" ht="18.75" customHeight="1">
      <c r="A223" s="59" t="s">
        <v>435</v>
      </c>
      <c r="B223" s="54" t="s">
        <v>374</v>
      </c>
      <c r="C223" s="54" t="s">
        <v>374</v>
      </c>
      <c r="D223" s="54" t="s">
        <v>374</v>
      </c>
      <c r="E223" s="54" t="s">
        <v>374</v>
      </c>
      <c r="F223" s="53">
        <v>138</v>
      </c>
      <c r="G223" s="53">
        <v>138</v>
      </c>
      <c r="H223" s="53">
        <v>138</v>
      </c>
      <c r="I223" s="54">
        <v>0</v>
      </c>
      <c r="J223" s="54">
        <v>0</v>
      </c>
      <c r="K223" s="54">
        <v>0</v>
      </c>
      <c r="L223" s="54">
        <v>0</v>
      </c>
      <c r="M223" s="54">
        <v>0</v>
      </c>
      <c r="N223" s="54">
        <v>0</v>
      </c>
      <c r="O223" s="54"/>
    </row>
    <row r="224" spans="1:15" ht="18.75" customHeight="1">
      <c r="A224" s="59" t="s">
        <v>434</v>
      </c>
      <c r="B224" s="53">
        <v>438</v>
      </c>
      <c r="C224" s="53">
        <v>525</v>
      </c>
      <c r="D224" s="53">
        <v>682</v>
      </c>
      <c r="E224" s="53">
        <v>660</v>
      </c>
      <c r="F224" s="53">
        <v>759</v>
      </c>
      <c r="G224" s="53">
        <v>852</v>
      </c>
      <c r="H224" s="53">
        <v>920</v>
      </c>
      <c r="I224" s="53">
        <v>1031</v>
      </c>
      <c r="J224" s="53">
        <v>1132</v>
      </c>
      <c r="K224" s="53">
        <v>1254</v>
      </c>
      <c r="L224" s="53">
        <v>1364</v>
      </c>
      <c r="M224" s="53">
        <v>1473</v>
      </c>
      <c r="N224" s="53">
        <v>1616</v>
      </c>
      <c r="O224" s="53"/>
    </row>
    <row r="225" spans="1:15" ht="18.75" customHeight="1">
      <c r="A225" s="59" t="s">
        <v>433</v>
      </c>
      <c r="B225" s="53">
        <v>7328</v>
      </c>
      <c r="C225" s="53">
        <v>7445</v>
      </c>
      <c r="D225" s="53">
        <v>7174</v>
      </c>
      <c r="E225" s="53">
        <v>8730</v>
      </c>
      <c r="F225" s="53">
        <v>8060</v>
      </c>
      <c r="G225" s="53">
        <v>8345</v>
      </c>
      <c r="H225" s="53">
        <v>7329</v>
      </c>
      <c r="I225" s="53">
        <v>6439</v>
      </c>
      <c r="J225" s="53">
        <v>7503</v>
      </c>
      <c r="K225" s="53">
        <v>7470</v>
      </c>
      <c r="L225" s="53">
        <v>7413</v>
      </c>
      <c r="M225" s="53">
        <v>7168</v>
      </c>
      <c r="N225" s="53">
        <v>7616</v>
      </c>
      <c r="O225" s="53"/>
    </row>
    <row r="226" spans="1:15" ht="18.75" customHeight="1">
      <c r="A226" s="59" t="s">
        <v>432</v>
      </c>
      <c r="B226" s="54">
        <v>0</v>
      </c>
      <c r="C226" s="53">
        <v>-20</v>
      </c>
      <c r="D226" s="53">
        <v>-20</v>
      </c>
      <c r="E226" s="54">
        <v>0</v>
      </c>
      <c r="F226" s="53">
        <v>-20</v>
      </c>
      <c r="G226" s="53">
        <v>-20</v>
      </c>
      <c r="H226" s="54">
        <v>0</v>
      </c>
      <c r="I226" s="53">
        <v>-20</v>
      </c>
      <c r="J226" s="53">
        <v>-20</v>
      </c>
      <c r="K226" s="54">
        <v>0</v>
      </c>
      <c r="L226" s="53">
        <v>-20</v>
      </c>
      <c r="M226" s="53">
        <v>-20</v>
      </c>
      <c r="N226" s="54">
        <v>0</v>
      </c>
      <c r="O226" s="54"/>
    </row>
    <row r="227" spans="1:15" ht="18.75" customHeight="1">
      <c r="A227" s="59" t="s">
        <v>431</v>
      </c>
      <c r="B227" s="53">
        <v>57894</v>
      </c>
      <c r="C227" s="53">
        <v>217799</v>
      </c>
      <c r="D227" s="53">
        <v>57803</v>
      </c>
      <c r="E227" s="53">
        <v>191346</v>
      </c>
      <c r="F227" s="53">
        <v>83835</v>
      </c>
      <c r="G227" s="53">
        <v>122247</v>
      </c>
      <c r="H227" s="53">
        <v>130378</v>
      </c>
      <c r="I227" s="53">
        <v>139211</v>
      </c>
      <c r="J227" s="53">
        <v>116754</v>
      </c>
      <c r="K227" s="53">
        <v>165161</v>
      </c>
      <c r="L227" s="53">
        <v>138051</v>
      </c>
      <c r="M227" s="53">
        <v>137739</v>
      </c>
      <c r="N227" s="53">
        <v>101319</v>
      </c>
      <c r="O227" s="53"/>
    </row>
    <row r="228" spans="1:15" ht="18.75" customHeight="1">
      <c r="A228" s="59" t="s">
        <v>430</v>
      </c>
      <c r="B228" s="54">
        <v>0</v>
      </c>
      <c r="C228" s="53">
        <v>-681</v>
      </c>
      <c r="D228" s="53">
        <v>-681</v>
      </c>
      <c r="E228" s="54">
        <v>0</v>
      </c>
      <c r="F228" s="53">
        <v>-639945</v>
      </c>
      <c r="G228" s="53">
        <v>-681</v>
      </c>
      <c r="H228" s="54">
        <v>0</v>
      </c>
      <c r="I228" s="53">
        <v>-560035</v>
      </c>
      <c r="J228" s="53">
        <v>-681</v>
      </c>
      <c r="K228" s="54">
        <v>0</v>
      </c>
      <c r="L228" s="53">
        <v>-681</v>
      </c>
      <c r="M228" s="53">
        <v>-681</v>
      </c>
      <c r="N228" s="54">
        <v>0</v>
      </c>
      <c r="O228" s="54"/>
    </row>
    <row r="229" spans="1:15" ht="18.75" customHeight="1">
      <c r="A229" s="60" t="s">
        <v>429</v>
      </c>
      <c r="B229" s="53">
        <v>22096000</v>
      </c>
      <c r="C229" s="53">
        <v>18926698</v>
      </c>
      <c r="D229" s="53">
        <v>39613987</v>
      </c>
      <c r="E229" s="53">
        <v>47301678</v>
      </c>
      <c r="F229" s="53">
        <v>30804815</v>
      </c>
      <c r="G229" s="53">
        <v>21718769</v>
      </c>
      <c r="H229" s="53">
        <v>31294297</v>
      </c>
      <c r="I229" s="53">
        <v>29525881</v>
      </c>
      <c r="J229" s="53">
        <v>39433709</v>
      </c>
      <c r="K229" s="53">
        <v>48530855</v>
      </c>
      <c r="L229" s="53">
        <v>76564109</v>
      </c>
      <c r="M229" s="53">
        <v>53763474</v>
      </c>
      <c r="N229" s="53">
        <v>46035496</v>
      </c>
      <c r="O229" s="53"/>
    </row>
    <row r="230" spans="1:15" ht="18.75" customHeight="1">
      <c r="A230" s="59" t="s">
        <v>428</v>
      </c>
      <c r="B230" s="53">
        <v>3987087</v>
      </c>
      <c r="C230" s="53">
        <v>8161254</v>
      </c>
      <c r="D230" s="54">
        <v>0</v>
      </c>
      <c r="E230" s="54">
        <v>0</v>
      </c>
      <c r="F230" s="53">
        <v>5039046</v>
      </c>
      <c r="G230" s="53">
        <v>17039887</v>
      </c>
      <c r="H230" s="54">
        <v>0</v>
      </c>
      <c r="I230" s="53">
        <v>1405465</v>
      </c>
      <c r="J230" s="53">
        <v>591231</v>
      </c>
      <c r="K230" s="53">
        <v>13084990</v>
      </c>
      <c r="L230" s="53">
        <v>21320501</v>
      </c>
      <c r="M230" s="53">
        <v>58279757</v>
      </c>
      <c r="N230" s="53">
        <v>40739881</v>
      </c>
      <c r="O230" s="53"/>
    </row>
    <row r="231" spans="1:15" ht="18.75" customHeight="1">
      <c r="A231" s="59" t="s">
        <v>427</v>
      </c>
      <c r="B231" s="54">
        <v>0</v>
      </c>
      <c r="C231" s="53">
        <v>29575</v>
      </c>
      <c r="D231" s="53">
        <v>13167</v>
      </c>
      <c r="E231" s="54">
        <v>0</v>
      </c>
      <c r="F231" s="54">
        <v>0</v>
      </c>
      <c r="G231" s="53">
        <v>55551</v>
      </c>
      <c r="H231" s="53">
        <v>9792</v>
      </c>
      <c r="I231" s="53">
        <v>5759</v>
      </c>
      <c r="J231" s="54">
        <v>0</v>
      </c>
      <c r="K231" s="53">
        <v>38829</v>
      </c>
      <c r="L231" s="53">
        <v>61392</v>
      </c>
      <c r="M231" s="53">
        <v>184742</v>
      </c>
      <c r="N231" s="53">
        <v>104284</v>
      </c>
      <c r="O231" s="54"/>
    </row>
    <row r="232" spans="1:15" ht="18.75" customHeight="1">
      <c r="A232" s="59" t="s">
        <v>426</v>
      </c>
      <c r="B232" s="53">
        <v>755088</v>
      </c>
      <c r="C232" s="53">
        <v>755088</v>
      </c>
      <c r="D232" s="53">
        <v>755088</v>
      </c>
      <c r="E232" s="53">
        <v>801421</v>
      </c>
      <c r="F232" s="53">
        <v>801421</v>
      </c>
      <c r="G232" s="53">
        <v>801421</v>
      </c>
      <c r="H232" s="53">
        <v>847557</v>
      </c>
      <c r="I232" s="53">
        <v>847557</v>
      </c>
      <c r="J232" s="53">
        <v>847557</v>
      </c>
      <c r="K232" s="53">
        <v>847557</v>
      </c>
      <c r="L232" s="53">
        <v>849774</v>
      </c>
      <c r="M232" s="53">
        <v>849848</v>
      </c>
      <c r="N232" s="53">
        <v>957790</v>
      </c>
      <c r="O232" s="53"/>
    </row>
    <row r="233" spans="1:15" ht="18.75" customHeight="1">
      <c r="A233" s="60" t="s">
        <v>425</v>
      </c>
      <c r="B233" s="53">
        <v>4742176</v>
      </c>
      <c r="C233" s="53">
        <v>8945917</v>
      </c>
      <c r="D233" s="53">
        <v>768256</v>
      </c>
      <c r="E233" s="53">
        <v>801421</v>
      </c>
      <c r="F233" s="53">
        <v>5840467</v>
      </c>
      <c r="G233" s="53">
        <v>17896859</v>
      </c>
      <c r="H233" s="53">
        <v>857349</v>
      </c>
      <c r="I233" s="53">
        <v>2258781</v>
      </c>
      <c r="J233" s="53">
        <v>1438788</v>
      </c>
      <c r="K233" s="53">
        <v>13971376</v>
      </c>
      <c r="L233" s="53">
        <v>22231667</v>
      </c>
      <c r="M233" s="53">
        <v>59314347</v>
      </c>
      <c r="N233" s="53">
        <v>41801955</v>
      </c>
      <c r="O233" s="53"/>
    </row>
    <row r="234" spans="1:15" ht="18.75" customHeight="1">
      <c r="A234" s="59" t="s">
        <v>424</v>
      </c>
      <c r="B234" s="53">
        <v>41613627</v>
      </c>
      <c r="C234" s="53">
        <v>38959435</v>
      </c>
      <c r="D234" s="53">
        <v>41483352</v>
      </c>
      <c r="E234" s="53">
        <v>35656642</v>
      </c>
      <c r="F234" s="53">
        <v>35154985</v>
      </c>
      <c r="G234" s="53">
        <v>36327219</v>
      </c>
      <c r="H234" s="53">
        <v>37993864</v>
      </c>
      <c r="I234" s="53">
        <v>38377793</v>
      </c>
      <c r="J234" s="53">
        <v>39105657</v>
      </c>
      <c r="K234" s="53">
        <v>37894555</v>
      </c>
      <c r="L234" s="53">
        <v>43897857</v>
      </c>
      <c r="M234" s="53">
        <v>42180630</v>
      </c>
      <c r="N234" s="53">
        <v>41715630</v>
      </c>
      <c r="O234" s="53"/>
    </row>
    <row r="235" spans="1:15" ht="18.75" customHeight="1">
      <c r="A235" s="59" t="s">
        <v>423</v>
      </c>
      <c r="B235" s="53">
        <v>-8938</v>
      </c>
      <c r="C235" s="53">
        <v>-79792</v>
      </c>
      <c r="D235" s="53">
        <v>-320112</v>
      </c>
      <c r="E235" s="53">
        <v>-25046</v>
      </c>
      <c r="F235" s="53">
        <v>25046</v>
      </c>
      <c r="G235" s="53">
        <v>-39213</v>
      </c>
      <c r="H235" s="53">
        <v>254888</v>
      </c>
      <c r="I235" s="53">
        <v>222009</v>
      </c>
      <c r="J235" s="53">
        <v>-610977</v>
      </c>
      <c r="K235" s="53">
        <v>-603282</v>
      </c>
      <c r="L235" s="53">
        <v>693328</v>
      </c>
      <c r="M235" s="53">
        <v>478945</v>
      </c>
      <c r="N235" s="53">
        <v>-466190</v>
      </c>
      <c r="O235" s="53"/>
    </row>
    <row r="236" spans="1:15" ht="18.75" customHeight="1">
      <c r="A236" s="60" t="s">
        <v>422</v>
      </c>
      <c r="B236" s="53">
        <v>41604688</v>
      </c>
      <c r="C236" s="53">
        <v>38879643</v>
      </c>
      <c r="D236" s="53">
        <v>41163240</v>
      </c>
      <c r="E236" s="53">
        <v>35631596</v>
      </c>
      <c r="F236" s="53">
        <v>35180032</v>
      </c>
      <c r="G236" s="53">
        <v>36288006</v>
      </c>
      <c r="H236" s="53">
        <v>38248752</v>
      </c>
      <c r="I236" s="53">
        <v>38599802</v>
      </c>
      <c r="J236" s="53">
        <v>38494680</v>
      </c>
      <c r="K236" s="53">
        <v>37291273</v>
      </c>
      <c r="L236" s="53">
        <v>44591185</v>
      </c>
      <c r="M236" s="53">
        <v>42659576</v>
      </c>
      <c r="N236" s="53">
        <v>41249441</v>
      </c>
      <c r="O236" s="53"/>
    </row>
    <row r="237" spans="1:15" ht="18.75" customHeight="1">
      <c r="A237" s="59" t="s">
        <v>421</v>
      </c>
      <c r="B237" s="53">
        <v>1412322</v>
      </c>
      <c r="C237" s="53">
        <v>1415118</v>
      </c>
      <c r="D237" s="53">
        <v>1225193</v>
      </c>
      <c r="E237" s="53">
        <v>1230571</v>
      </c>
      <c r="F237" s="53">
        <v>1243575</v>
      </c>
      <c r="G237" s="53">
        <v>1237460</v>
      </c>
      <c r="H237" s="53">
        <v>1237919</v>
      </c>
      <c r="I237" s="53">
        <v>1244050</v>
      </c>
      <c r="J237" s="53">
        <v>1251912</v>
      </c>
      <c r="K237" s="53">
        <v>1252183</v>
      </c>
      <c r="L237" s="53">
        <v>1192974</v>
      </c>
      <c r="M237" s="53">
        <v>1211616</v>
      </c>
      <c r="N237" s="53">
        <v>1249763</v>
      </c>
      <c r="O237" s="53"/>
    </row>
    <row r="238" spans="1:15" ht="18.75" customHeight="1">
      <c r="A238" s="59" t="s">
        <v>420</v>
      </c>
      <c r="B238" s="53">
        <v>52000</v>
      </c>
      <c r="C238" s="53">
        <v>42000</v>
      </c>
      <c r="D238" s="53">
        <v>51000</v>
      </c>
      <c r="E238" s="53">
        <v>36000</v>
      </c>
      <c r="F238" s="53">
        <v>36000</v>
      </c>
      <c r="G238" s="53">
        <v>36000</v>
      </c>
      <c r="H238" s="53">
        <v>36000</v>
      </c>
      <c r="I238" s="53">
        <v>36000</v>
      </c>
      <c r="J238" s="53">
        <v>36000</v>
      </c>
      <c r="K238" s="53">
        <v>1186000</v>
      </c>
      <c r="L238" s="53">
        <v>1161000</v>
      </c>
      <c r="M238" s="53">
        <v>1161000</v>
      </c>
      <c r="N238" s="53">
        <v>1150000</v>
      </c>
      <c r="O238" s="53"/>
    </row>
    <row r="239" spans="1:15" ht="18.75" customHeight="1">
      <c r="A239" s="60" t="s">
        <v>419</v>
      </c>
      <c r="B239" s="53">
        <v>1464322</v>
      </c>
      <c r="C239" s="53">
        <v>1457118</v>
      </c>
      <c r="D239" s="53">
        <v>1276193</v>
      </c>
      <c r="E239" s="53">
        <v>1266571</v>
      </c>
      <c r="F239" s="53">
        <v>1279575</v>
      </c>
      <c r="G239" s="53">
        <v>1273460</v>
      </c>
      <c r="H239" s="53">
        <v>1273919</v>
      </c>
      <c r="I239" s="53">
        <v>1280050</v>
      </c>
      <c r="J239" s="53">
        <v>1287912</v>
      </c>
      <c r="K239" s="53">
        <v>2438183</v>
      </c>
      <c r="L239" s="53">
        <v>2353974</v>
      </c>
      <c r="M239" s="53">
        <v>2372616</v>
      </c>
      <c r="N239" s="53">
        <v>2399763</v>
      </c>
      <c r="O239" s="53"/>
    </row>
    <row r="240" spans="1:15" ht="18.75" customHeight="1">
      <c r="A240" s="59" t="s">
        <v>418</v>
      </c>
      <c r="B240" s="53">
        <v>2616234</v>
      </c>
      <c r="C240" s="53">
        <v>62564</v>
      </c>
      <c r="D240" s="53">
        <v>3465507</v>
      </c>
      <c r="E240" s="53">
        <v>4446268</v>
      </c>
      <c r="F240" s="53">
        <v>5023332</v>
      </c>
      <c r="G240" s="53">
        <v>5360525</v>
      </c>
      <c r="H240" s="53">
        <v>6068416</v>
      </c>
      <c r="I240" s="53">
        <v>6698787</v>
      </c>
      <c r="J240" s="53">
        <v>7317177</v>
      </c>
      <c r="K240" s="53">
        <v>7585288</v>
      </c>
      <c r="L240" s="53">
        <v>7821358</v>
      </c>
      <c r="M240" s="53">
        <v>7664666</v>
      </c>
      <c r="N240" s="53">
        <v>5345806</v>
      </c>
      <c r="O240" s="53"/>
    </row>
    <row r="241" spans="1:15" ht="18.75" customHeight="1">
      <c r="A241" s="59" t="s">
        <v>417</v>
      </c>
      <c r="B241" s="53">
        <v>109336</v>
      </c>
      <c r="C241" s="53">
        <v>366245</v>
      </c>
      <c r="D241" s="53">
        <v>97213</v>
      </c>
      <c r="E241" s="53">
        <v>243798</v>
      </c>
      <c r="F241" s="53">
        <v>35729</v>
      </c>
      <c r="G241" s="53">
        <v>139599</v>
      </c>
      <c r="H241" s="53">
        <v>217815</v>
      </c>
      <c r="I241" s="53">
        <v>59040</v>
      </c>
      <c r="J241" s="53">
        <v>30628</v>
      </c>
      <c r="K241" s="53">
        <v>38028</v>
      </c>
      <c r="L241" s="53">
        <v>93397</v>
      </c>
      <c r="M241" s="53">
        <v>55568</v>
      </c>
      <c r="N241" s="53">
        <v>132131</v>
      </c>
      <c r="O241" s="53"/>
    </row>
    <row r="242" spans="1:15" ht="18.75" customHeight="1">
      <c r="A242" s="59" t="s">
        <v>416</v>
      </c>
      <c r="B242" s="53">
        <v>7017281</v>
      </c>
      <c r="C242" s="53">
        <v>7781981</v>
      </c>
      <c r="D242" s="53">
        <v>8546681</v>
      </c>
      <c r="E242" s="53">
        <v>9311381</v>
      </c>
      <c r="F242" s="53">
        <v>5782477</v>
      </c>
      <c r="G242" s="53">
        <v>6129459</v>
      </c>
      <c r="H242" s="53">
        <v>6858998</v>
      </c>
      <c r="I242" s="53">
        <v>7268043</v>
      </c>
      <c r="J242" s="53">
        <v>7876834</v>
      </c>
      <c r="K242" s="53">
        <v>8560041</v>
      </c>
      <c r="L242" s="53">
        <v>5474090</v>
      </c>
      <c r="M242" s="53">
        <v>5938409</v>
      </c>
      <c r="N242" s="53">
        <v>6627211</v>
      </c>
      <c r="O242" s="53"/>
    </row>
    <row r="243" spans="1:15" ht="18.75" customHeight="1">
      <c r="A243" s="59" t="s">
        <v>415</v>
      </c>
      <c r="B243" s="53">
        <v>166356</v>
      </c>
      <c r="C243" s="53">
        <v>193147</v>
      </c>
      <c r="D243" s="53">
        <v>88382</v>
      </c>
      <c r="E243" s="53">
        <v>101635</v>
      </c>
      <c r="F243" s="53">
        <v>127488</v>
      </c>
      <c r="G243" s="53">
        <v>81129</v>
      </c>
      <c r="H243" s="53">
        <v>108724</v>
      </c>
      <c r="I243" s="53">
        <v>139252</v>
      </c>
      <c r="J243" s="53">
        <v>155714</v>
      </c>
      <c r="K243" s="53">
        <v>182369</v>
      </c>
      <c r="L243" s="53">
        <v>141014</v>
      </c>
      <c r="M243" s="53">
        <v>230825</v>
      </c>
      <c r="N243" s="53">
        <v>206693</v>
      </c>
      <c r="O243" s="53"/>
    </row>
    <row r="244" spans="1:15" ht="18.75" customHeight="1">
      <c r="A244" s="59" t="s">
        <v>414</v>
      </c>
      <c r="B244" s="53">
        <v>13</v>
      </c>
      <c r="C244" s="53">
        <v>2428</v>
      </c>
      <c r="D244" s="53">
        <v>72</v>
      </c>
      <c r="E244" s="53">
        <v>50</v>
      </c>
      <c r="F244" s="53">
        <v>142</v>
      </c>
      <c r="G244" s="53">
        <v>14</v>
      </c>
      <c r="H244" s="53">
        <v>20</v>
      </c>
      <c r="I244" s="53">
        <v>39</v>
      </c>
      <c r="J244" s="53">
        <v>1</v>
      </c>
      <c r="K244" s="53">
        <v>1</v>
      </c>
      <c r="L244" s="53">
        <v>-34</v>
      </c>
      <c r="M244" s="53">
        <v>49</v>
      </c>
      <c r="N244" s="53">
        <v>1</v>
      </c>
      <c r="O244" s="53"/>
    </row>
    <row r="245" spans="1:15" ht="18.75" customHeight="1">
      <c r="A245" s="59" t="s">
        <v>413</v>
      </c>
      <c r="B245" s="53">
        <v>2</v>
      </c>
      <c r="C245" s="53">
        <v>1163</v>
      </c>
      <c r="D245" s="53">
        <v>893</v>
      </c>
      <c r="E245" s="53">
        <v>289</v>
      </c>
      <c r="F245" s="53">
        <v>107</v>
      </c>
      <c r="G245" s="53">
        <v>49</v>
      </c>
      <c r="H245" s="53">
        <v>16</v>
      </c>
      <c r="I245" s="53">
        <v>20</v>
      </c>
      <c r="J245" s="53">
        <v>17</v>
      </c>
      <c r="K245" s="53">
        <v>22</v>
      </c>
      <c r="L245" s="53">
        <v>5</v>
      </c>
      <c r="M245" s="53">
        <v>11</v>
      </c>
      <c r="N245" s="53">
        <v>7</v>
      </c>
      <c r="O245" s="53"/>
    </row>
    <row r="246" spans="1:15" ht="18.75" customHeight="1">
      <c r="A246" s="60" t="s">
        <v>412</v>
      </c>
      <c r="B246" s="53">
        <v>9909222</v>
      </c>
      <c r="C246" s="53">
        <v>8407528</v>
      </c>
      <c r="D246" s="53">
        <v>12198749</v>
      </c>
      <c r="E246" s="53">
        <v>14103421</v>
      </c>
      <c r="F246" s="53">
        <v>10969276</v>
      </c>
      <c r="G246" s="53">
        <v>11710775</v>
      </c>
      <c r="H246" s="53">
        <v>13253990</v>
      </c>
      <c r="I246" s="53">
        <v>14165180</v>
      </c>
      <c r="J246" s="53">
        <v>15380371</v>
      </c>
      <c r="K246" s="53">
        <v>16365749</v>
      </c>
      <c r="L246" s="53">
        <v>13529830</v>
      </c>
      <c r="M246" s="53">
        <v>13889528</v>
      </c>
      <c r="N246" s="53">
        <v>12311849</v>
      </c>
      <c r="O246" s="53"/>
    </row>
    <row r="247" spans="1:15" ht="18.75" customHeight="1">
      <c r="A247" s="59" t="s">
        <v>411</v>
      </c>
      <c r="B247" s="53">
        <v>4613578</v>
      </c>
      <c r="C247" s="53">
        <v>6297995</v>
      </c>
      <c r="D247" s="53">
        <v>5271161</v>
      </c>
      <c r="E247" s="53">
        <v>6955578</v>
      </c>
      <c r="F247" s="53">
        <v>6757245</v>
      </c>
      <c r="G247" s="53">
        <v>2929161</v>
      </c>
      <c r="H247" s="53">
        <v>4613578</v>
      </c>
      <c r="I247" s="53">
        <v>6297995</v>
      </c>
      <c r="J247" s="53">
        <v>5271161</v>
      </c>
      <c r="K247" s="53">
        <v>6955578</v>
      </c>
      <c r="L247" s="53">
        <v>6757245</v>
      </c>
      <c r="M247" s="53">
        <v>2929161</v>
      </c>
      <c r="N247" s="53">
        <v>4613578</v>
      </c>
      <c r="O247" s="53"/>
    </row>
    <row r="248" spans="1:15" ht="18.75" customHeight="1">
      <c r="A248" s="59" t="s">
        <v>410</v>
      </c>
      <c r="B248" s="53">
        <v>91122</v>
      </c>
      <c r="C248" s="53">
        <v>99188</v>
      </c>
      <c r="D248" s="53">
        <v>103285</v>
      </c>
      <c r="E248" s="53">
        <v>109983</v>
      </c>
      <c r="F248" s="53">
        <v>116495</v>
      </c>
      <c r="G248" s="53">
        <v>122588</v>
      </c>
      <c r="H248" s="53">
        <v>128077</v>
      </c>
      <c r="I248" s="53">
        <v>134272</v>
      </c>
      <c r="J248" s="53">
        <v>140309</v>
      </c>
      <c r="K248" s="53">
        <v>146037</v>
      </c>
      <c r="L248" s="53">
        <v>145398</v>
      </c>
      <c r="M248" s="53">
        <v>150695</v>
      </c>
      <c r="N248" s="53">
        <v>113539</v>
      </c>
      <c r="O248" s="53"/>
    </row>
    <row r="249" spans="1:15" ht="18.75" customHeight="1">
      <c r="A249" s="60" t="s">
        <v>409</v>
      </c>
      <c r="B249" s="53">
        <v>4704700</v>
      </c>
      <c r="C249" s="53">
        <v>6397182</v>
      </c>
      <c r="D249" s="53">
        <v>5374446</v>
      </c>
      <c r="E249" s="53">
        <v>7065561</v>
      </c>
      <c r="F249" s="53">
        <v>6873740</v>
      </c>
      <c r="G249" s="53">
        <v>3051749</v>
      </c>
      <c r="H249" s="53">
        <v>4741655</v>
      </c>
      <c r="I249" s="53">
        <v>6432266</v>
      </c>
      <c r="J249" s="53">
        <v>5411470</v>
      </c>
      <c r="K249" s="53">
        <v>7101615</v>
      </c>
      <c r="L249" s="53">
        <v>6902643</v>
      </c>
      <c r="M249" s="53">
        <v>3079856</v>
      </c>
      <c r="N249" s="53">
        <v>4727117</v>
      </c>
      <c r="O249" s="53"/>
    </row>
    <row r="250" spans="1:15" ht="18.75" customHeight="1">
      <c r="A250" s="59" t="s">
        <v>408</v>
      </c>
      <c r="B250" s="53">
        <v>47547</v>
      </c>
      <c r="C250" s="53">
        <v>64381</v>
      </c>
      <c r="D250" s="53">
        <v>67003</v>
      </c>
      <c r="E250" s="53">
        <v>71319</v>
      </c>
      <c r="F250" s="53">
        <v>87650</v>
      </c>
      <c r="G250" s="53">
        <v>31772</v>
      </c>
      <c r="H250" s="53">
        <v>42916</v>
      </c>
      <c r="I250" s="53">
        <v>62784</v>
      </c>
      <c r="J250" s="53">
        <v>68570</v>
      </c>
      <c r="K250" s="53">
        <v>82837</v>
      </c>
      <c r="L250" s="53">
        <v>30509</v>
      </c>
      <c r="M250" s="53">
        <v>111243</v>
      </c>
      <c r="N250" s="53">
        <v>65285</v>
      </c>
      <c r="O250" s="53"/>
    </row>
    <row r="251" spans="1:15" ht="18.75" customHeight="1">
      <c r="A251" s="59" t="s">
        <v>407</v>
      </c>
      <c r="B251" s="53">
        <v>75550</v>
      </c>
      <c r="C251" s="53">
        <v>91184</v>
      </c>
      <c r="D251" s="53">
        <v>101718</v>
      </c>
      <c r="E251" s="53">
        <v>103226</v>
      </c>
      <c r="F251" s="53">
        <v>130036</v>
      </c>
      <c r="G251" s="53">
        <v>41484</v>
      </c>
      <c r="H251" s="53">
        <v>62496</v>
      </c>
      <c r="I251" s="53">
        <v>93395</v>
      </c>
      <c r="J251" s="53">
        <v>102372</v>
      </c>
      <c r="K251" s="53">
        <v>125282</v>
      </c>
      <c r="L251" s="53">
        <v>39159</v>
      </c>
      <c r="M251" s="53">
        <v>206953</v>
      </c>
      <c r="N251" s="53">
        <v>112843</v>
      </c>
      <c r="O251" s="53"/>
    </row>
    <row r="252" spans="1:15" ht="18.75" customHeight="1">
      <c r="A252" s="59" t="s">
        <v>406</v>
      </c>
      <c r="B252" s="53">
        <v>22995</v>
      </c>
      <c r="C252" s="53">
        <v>6477</v>
      </c>
      <c r="D252" s="53">
        <v>12987</v>
      </c>
      <c r="E252" s="53">
        <v>29456</v>
      </c>
      <c r="F252" s="53">
        <v>4863</v>
      </c>
      <c r="G252" s="53">
        <v>9414</v>
      </c>
      <c r="H252" s="53">
        <v>21407</v>
      </c>
      <c r="I252" s="53">
        <v>5302</v>
      </c>
      <c r="J252" s="53">
        <v>11030</v>
      </c>
      <c r="K252" s="53">
        <v>25194</v>
      </c>
      <c r="L252" s="53">
        <v>4544</v>
      </c>
      <c r="M252" s="53">
        <v>9228</v>
      </c>
      <c r="N252" s="53">
        <v>23364</v>
      </c>
      <c r="O252" s="53"/>
    </row>
    <row r="253" spans="1:15" ht="18.75" customHeight="1">
      <c r="A253" s="59" t="s">
        <v>405</v>
      </c>
      <c r="B253" s="53">
        <v>3204</v>
      </c>
      <c r="C253" s="53">
        <v>2321</v>
      </c>
      <c r="D253" s="53">
        <v>3117</v>
      </c>
      <c r="E253" s="53">
        <v>4682</v>
      </c>
      <c r="F253" s="53">
        <v>3829</v>
      </c>
      <c r="G253" s="53">
        <v>14368</v>
      </c>
      <c r="H253" s="53">
        <v>12485</v>
      </c>
      <c r="I253" s="53">
        <v>10330</v>
      </c>
      <c r="J253" s="53">
        <v>10124</v>
      </c>
      <c r="K253" s="53">
        <v>7390</v>
      </c>
      <c r="L253" s="53">
        <v>6070</v>
      </c>
      <c r="M253" s="53">
        <v>4250</v>
      </c>
      <c r="N253" s="53">
        <v>3468</v>
      </c>
      <c r="O253" s="53"/>
    </row>
    <row r="254" spans="1:15" ht="18.75" customHeight="1">
      <c r="A254" s="59" t="s">
        <v>404</v>
      </c>
      <c r="B254" s="53">
        <v>844241</v>
      </c>
      <c r="C254" s="53">
        <v>923326</v>
      </c>
      <c r="D254" s="53">
        <v>923956</v>
      </c>
      <c r="E254" s="53">
        <v>846194</v>
      </c>
      <c r="F254" s="53">
        <v>731364</v>
      </c>
      <c r="G254" s="53">
        <v>715004</v>
      </c>
      <c r="H254" s="53">
        <v>732438</v>
      </c>
      <c r="I254" s="53">
        <v>893927</v>
      </c>
      <c r="J254" s="53">
        <v>959229</v>
      </c>
      <c r="K254" s="53">
        <v>876208</v>
      </c>
      <c r="L254" s="53">
        <v>789030</v>
      </c>
      <c r="M254" s="53">
        <v>752081</v>
      </c>
      <c r="N254" s="53">
        <v>854566</v>
      </c>
      <c r="O254" s="53"/>
    </row>
    <row r="255" spans="1:15" ht="18.75" customHeight="1">
      <c r="A255" s="59" t="s">
        <v>403</v>
      </c>
      <c r="B255" s="53">
        <v>258</v>
      </c>
      <c r="C255" s="53">
        <v>365</v>
      </c>
      <c r="D255" s="53">
        <v>617</v>
      </c>
      <c r="E255" s="53">
        <v>205</v>
      </c>
      <c r="F255" s="53">
        <v>242</v>
      </c>
      <c r="G255" s="53">
        <v>93</v>
      </c>
      <c r="H255" s="53">
        <v>112</v>
      </c>
      <c r="I255" s="53">
        <v>172</v>
      </c>
      <c r="J255" s="53">
        <v>186</v>
      </c>
      <c r="K255" s="53">
        <v>242</v>
      </c>
      <c r="L255" s="53">
        <v>70</v>
      </c>
      <c r="M255" s="53">
        <v>303</v>
      </c>
      <c r="N255" s="53">
        <v>162</v>
      </c>
      <c r="O255" s="53"/>
    </row>
    <row r="256" spans="1:15" ht="18.75" customHeight="1">
      <c r="A256" s="60" t="s">
        <v>402</v>
      </c>
      <c r="B256" s="53">
        <v>993793</v>
      </c>
      <c r="C256" s="53">
        <v>1088055</v>
      </c>
      <c r="D256" s="53">
        <v>1109397</v>
      </c>
      <c r="E256" s="53">
        <v>1055081</v>
      </c>
      <c r="F256" s="53">
        <v>957984</v>
      </c>
      <c r="G256" s="53">
        <v>812135</v>
      </c>
      <c r="H256" s="53">
        <v>871853</v>
      </c>
      <c r="I256" s="53">
        <v>1065911</v>
      </c>
      <c r="J256" s="53">
        <v>1151512</v>
      </c>
      <c r="K256" s="53">
        <v>1117153</v>
      </c>
      <c r="L256" s="53">
        <v>869382</v>
      </c>
      <c r="M256" s="53">
        <v>1084058</v>
      </c>
      <c r="N256" s="53">
        <v>1059689</v>
      </c>
      <c r="O256" s="53"/>
    </row>
    <row r="257" spans="1:15" ht="18.75" customHeight="1">
      <c r="A257" s="59" t="s">
        <v>401</v>
      </c>
      <c r="B257" s="53">
        <v>898154</v>
      </c>
      <c r="C257" s="53">
        <v>994174</v>
      </c>
      <c r="D257" s="53">
        <v>1079246</v>
      </c>
      <c r="E257" s="53">
        <v>1131995</v>
      </c>
      <c r="F257" s="53">
        <v>1229839</v>
      </c>
      <c r="G257" s="53">
        <v>1185534</v>
      </c>
      <c r="H257" s="53">
        <v>1138945</v>
      </c>
      <c r="I257" s="53">
        <v>1089954</v>
      </c>
      <c r="J257" s="53">
        <v>1054703</v>
      </c>
      <c r="K257" s="53">
        <v>1118859</v>
      </c>
      <c r="L257" s="53">
        <v>1128677</v>
      </c>
      <c r="M257" s="53">
        <v>1181565</v>
      </c>
      <c r="N257" s="53">
        <v>1178754</v>
      </c>
      <c r="O257" s="53"/>
    </row>
    <row r="258" spans="1:15" ht="18.75" customHeight="1">
      <c r="A258" s="59" t="s">
        <v>400</v>
      </c>
      <c r="B258" s="53">
        <v>77000</v>
      </c>
      <c r="C258" s="53">
        <v>77000</v>
      </c>
      <c r="D258" s="53">
        <v>77000</v>
      </c>
      <c r="E258" s="53">
        <v>77000</v>
      </c>
      <c r="F258" s="53">
        <v>77000</v>
      </c>
      <c r="G258" s="53">
        <v>77000</v>
      </c>
      <c r="H258" s="53">
        <v>77000</v>
      </c>
      <c r="I258" s="53">
        <v>77000</v>
      </c>
      <c r="J258" s="53">
        <v>77000</v>
      </c>
      <c r="K258" s="53">
        <v>77000</v>
      </c>
      <c r="L258" s="53">
        <v>77000</v>
      </c>
      <c r="M258" s="53">
        <v>77000</v>
      </c>
      <c r="N258" s="53">
        <v>77000</v>
      </c>
      <c r="O258" s="53"/>
    </row>
    <row r="259" spans="1:15" ht="18.75" customHeight="1">
      <c r="A259" s="59" t="s">
        <v>399</v>
      </c>
      <c r="B259" s="53">
        <v>397000</v>
      </c>
      <c r="C259" s="53">
        <v>397000</v>
      </c>
      <c r="D259" s="53">
        <v>397000</v>
      </c>
      <c r="E259" s="53">
        <v>397000</v>
      </c>
      <c r="F259" s="53">
        <v>397000</v>
      </c>
      <c r="G259" s="53">
        <v>397000</v>
      </c>
      <c r="H259" s="53">
        <v>397000</v>
      </c>
      <c r="I259" s="53">
        <v>397000</v>
      </c>
      <c r="J259" s="53">
        <v>397000</v>
      </c>
      <c r="K259" s="53">
        <v>397000</v>
      </c>
      <c r="L259" s="53">
        <v>397000</v>
      </c>
      <c r="M259" s="53">
        <v>397000</v>
      </c>
      <c r="N259" s="53">
        <v>377000</v>
      </c>
      <c r="O259" s="53"/>
    </row>
    <row r="260" spans="1:15" ht="18.75" customHeight="1">
      <c r="A260" s="59" t="s">
        <v>398</v>
      </c>
      <c r="B260" s="53">
        <v>212000</v>
      </c>
      <c r="C260" s="53">
        <v>212000</v>
      </c>
      <c r="D260" s="53">
        <v>212000</v>
      </c>
      <c r="E260" s="53">
        <v>212000</v>
      </c>
      <c r="F260" s="53">
        <v>212000</v>
      </c>
      <c r="G260" s="53">
        <v>212000</v>
      </c>
      <c r="H260" s="53">
        <v>212000</v>
      </c>
      <c r="I260" s="53">
        <v>212000</v>
      </c>
      <c r="J260" s="53">
        <v>212000</v>
      </c>
      <c r="K260" s="53">
        <v>212000</v>
      </c>
      <c r="L260" s="53">
        <v>212000</v>
      </c>
      <c r="M260" s="53">
        <v>212000</v>
      </c>
      <c r="N260" s="53">
        <v>179000</v>
      </c>
      <c r="O260" s="53"/>
    </row>
    <row r="261" spans="1:15" ht="18.75" customHeight="1">
      <c r="A261" s="59" t="s">
        <v>397</v>
      </c>
      <c r="B261" s="53">
        <v>205681</v>
      </c>
      <c r="C261" s="53">
        <v>271893</v>
      </c>
      <c r="D261" s="53">
        <v>271777</v>
      </c>
      <c r="E261" s="53">
        <v>303501</v>
      </c>
      <c r="F261" s="53">
        <v>357557</v>
      </c>
      <c r="G261" s="53">
        <v>420940</v>
      </c>
      <c r="H261" s="53">
        <v>461273</v>
      </c>
      <c r="I261" s="53">
        <v>307640</v>
      </c>
      <c r="J261" s="53">
        <v>337269</v>
      </c>
      <c r="K261" s="53">
        <v>386895</v>
      </c>
      <c r="L261" s="53">
        <v>448566</v>
      </c>
      <c r="M261" s="53">
        <v>459792</v>
      </c>
      <c r="N261" s="53">
        <v>333054</v>
      </c>
      <c r="O261" s="53"/>
    </row>
    <row r="262" spans="1:15" ht="18.75" customHeight="1">
      <c r="A262" s="59" t="s">
        <v>396</v>
      </c>
      <c r="B262" s="54">
        <v>0</v>
      </c>
      <c r="C262" s="53">
        <v>-8024</v>
      </c>
      <c r="D262" s="53">
        <v>-8024</v>
      </c>
      <c r="E262" s="54">
        <v>0</v>
      </c>
      <c r="F262" s="53">
        <v>-8024</v>
      </c>
      <c r="G262" s="53">
        <v>-8024</v>
      </c>
      <c r="H262" s="54">
        <v>0</v>
      </c>
      <c r="I262" s="53">
        <v>-8024</v>
      </c>
      <c r="J262" s="53">
        <v>-8024</v>
      </c>
      <c r="K262" s="54">
        <v>0</v>
      </c>
      <c r="L262" s="53">
        <v>-8024</v>
      </c>
      <c r="M262" s="53">
        <v>-8024</v>
      </c>
      <c r="N262" s="54">
        <v>0</v>
      </c>
      <c r="O262" s="54"/>
    </row>
    <row r="263" spans="1:15" ht="18.75" customHeight="1">
      <c r="A263" s="59" t="s">
        <v>395</v>
      </c>
      <c r="B263" s="53">
        <v>21703</v>
      </c>
      <c r="C263" s="53">
        <v>29198</v>
      </c>
      <c r="D263" s="53">
        <v>31617</v>
      </c>
      <c r="E263" s="53">
        <v>45460</v>
      </c>
      <c r="F263" s="53">
        <v>33490</v>
      </c>
      <c r="G263" s="53">
        <v>21370</v>
      </c>
      <c r="H263" s="53">
        <v>32060</v>
      </c>
      <c r="I263" s="53">
        <v>31059</v>
      </c>
      <c r="J263" s="53">
        <v>29748</v>
      </c>
      <c r="K263" s="53">
        <v>39054</v>
      </c>
      <c r="L263" s="53">
        <v>9298</v>
      </c>
      <c r="M263" s="53">
        <v>19303</v>
      </c>
      <c r="N263" s="53">
        <v>33145</v>
      </c>
      <c r="O263" s="53"/>
    </row>
    <row r="264" spans="1:15" ht="18.75" customHeight="1">
      <c r="A264" s="59" t="s">
        <v>394</v>
      </c>
      <c r="B264" s="53">
        <v>85</v>
      </c>
      <c r="C264" s="53">
        <v>88</v>
      </c>
      <c r="D264" s="53">
        <v>956</v>
      </c>
      <c r="E264" s="53">
        <v>958</v>
      </c>
      <c r="F264" s="53">
        <v>959</v>
      </c>
      <c r="G264" s="53">
        <v>937</v>
      </c>
      <c r="H264" s="53">
        <v>962</v>
      </c>
      <c r="I264" s="53">
        <v>964</v>
      </c>
      <c r="J264" s="53">
        <v>25721</v>
      </c>
      <c r="K264" s="53">
        <v>25727</v>
      </c>
      <c r="L264" s="53">
        <v>487</v>
      </c>
      <c r="M264" s="53">
        <v>494</v>
      </c>
      <c r="N264" s="53">
        <v>497</v>
      </c>
      <c r="O264" s="53"/>
    </row>
    <row r="265" spans="1:15" ht="18.75" customHeight="1">
      <c r="A265" s="59" t="s">
        <v>393</v>
      </c>
      <c r="B265" s="53">
        <v>1532945</v>
      </c>
      <c r="C265" s="53">
        <v>1660388</v>
      </c>
      <c r="D265" s="53">
        <v>256886</v>
      </c>
      <c r="E265" s="53">
        <v>373691</v>
      </c>
      <c r="F265" s="53">
        <v>498175</v>
      </c>
      <c r="G265" s="53">
        <v>622420</v>
      </c>
      <c r="H265" s="53">
        <v>838099</v>
      </c>
      <c r="I265" s="53">
        <v>977782</v>
      </c>
      <c r="J265" s="53">
        <v>1117465</v>
      </c>
      <c r="K265" s="53">
        <v>1280828</v>
      </c>
      <c r="L265" s="53">
        <v>1423142</v>
      </c>
      <c r="M265" s="53">
        <v>1565456</v>
      </c>
      <c r="N265" s="53">
        <v>1828069</v>
      </c>
      <c r="O265" s="53"/>
    </row>
    <row r="266" spans="1:15" ht="18.75" customHeight="1">
      <c r="A266" s="59" t="s">
        <v>392</v>
      </c>
      <c r="B266" s="53">
        <v>424636</v>
      </c>
      <c r="C266" s="53">
        <v>558084</v>
      </c>
      <c r="D266" s="53">
        <v>578673</v>
      </c>
      <c r="E266" s="53">
        <v>621909</v>
      </c>
      <c r="F266" s="53">
        <v>771370</v>
      </c>
      <c r="G266" s="53">
        <v>902980</v>
      </c>
      <c r="H266" s="53">
        <v>991648</v>
      </c>
      <c r="I266" s="53">
        <v>559954</v>
      </c>
      <c r="J266" s="53">
        <v>605999</v>
      </c>
      <c r="K266" s="53">
        <v>737485</v>
      </c>
      <c r="L266" s="53">
        <v>905270</v>
      </c>
      <c r="M266" s="53">
        <v>922966</v>
      </c>
      <c r="N266" s="53">
        <v>591826</v>
      </c>
      <c r="O266" s="53"/>
    </row>
    <row r="267" spans="1:15" ht="18.75" customHeight="1">
      <c r="A267" s="59" t="s">
        <v>391</v>
      </c>
      <c r="B267" s="54">
        <v>0</v>
      </c>
      <c r="C267" s="53">
        <v>-6763</v>
      </c>
      <c r="D267" s="53">
        <v>18062</v>
      </c>
      <c r="E267" s="53">
        <v>5569</v>
      </c>
      <c r="F267" s="53">
        <v>7426</v>
      </c>
      <c r="G267" s="53">
        <v>2646</v>
      </c>
      <c r="H267" s="53">
        <v>11325</v>
      </c>
      <c r="I267" s="53">
        <v>5979</v>
      </c>
      <c r="J267" s="53">
        <v>18173</v>
      </c>
      <c r="K267" s="53">
        <v>8800</v>
      </c>
      <c r="L267" s="53">
        <v>316</v>
      </c>
      <c r="M267" s="53">
        <v>25168</v>
      </c>
      <c r="N267" s="53">
        <v>14597</v>
      </c>
      <c r="O267" s="54"/>
    </row>
    <row r="268" spans="1:15" ht="18.75" customHeight="1">
      <c r="A268" s="59" t="s">
        <v>390</v>
      </c>
      <c r="B268" s="53">
        <v>24503</v>
      </c>
      <c r="C268" s="53">
        <v>48514</v>
      </c>
      <c r="D268" s="53">
        <v>97028</v>
      </c>
      <c r="E268" s="53">
        <v>266401</v>
      </c>
      <c r="F268" s="53">
        <v>194056</v>
      </c>
      <c r="G268" s="53">
        <v>242570</v>
      </c>
      <c r="H268" s="53">
        <v>494260</v>
      </c>
      <c r="I268" s="53">
        <v>-3</v>
      </c>
      <c r="J268" s="53">
        <v>55405</v>
      </c>
      <c r="K268" s="53">
        <v>378664</v>
      </c>
      <c r="L268" s="53">
        <v>166221</v>
      </c>
      <c r="M268" s="53">
        <v>221629</v>
      </c>
      <c r="N268" s="53">
        <v>61291</v>
      </c>
      <c r="O268" s="53"/>
    </row>
    <row r="269" spans="1:15" ht="18.75" customHeight="1">
      <c r="A269" s="59" t="s">
        <v>389</v>
      </c>
      <c r="B269" s="53">
        <v>4675</v>
      </c>
      <c r="C269" s="54">
        <v>0</v>
      </c>
      <c r="D269" s="54">
        <v>0</v>
      </c>
      <c r="E269" s="53">
        <v>729</v>
      </c>
      <c r="F269" s="54">
        <v>0</v>
      </c>
      <c r="G269" s="54">
        <v>0</v>
      </c>
      <c r="H269" s="54">
        <v>0</v>
      </c>
      <c r="I269" s="54">
        <v>0</v>
      </c>
      <c r="J269" s="54">
        <v>0</v>
      </c>
      <c r="K269" s="54">
        <v>0</v>
      </c>
      <c r="L269" s="54">
        <v>0</v>
      </c>
      <c r="M269" s="54">
        <v>0</v>
      </c>
      <c r="N269" s="53">
        <v>2369</v>
      </c>
      <c r="O269" s="53"/>
    </row>
    <row r="270" spans="1:15" ht="18.75" customHeight="1">
      <c r="A270" s="59" t="s">
        <v>388</v>
      </c>
      <c r="B270" s="53">
        <v>992313</v>
      </c>
      <c r="C270" s="53">
        <v>992959</v>
      </c>
      <c r="D270" s="53">
        <v>909726</v>
      </c>
      <c r="E270" s="53">
        <v>793192</v>
      </c>
      <c r="F270" s="53">
        <v>909623</v>
      </c>
      <c r="G270" s="53">
        <v>854570</v>
      </c>
      <c r="H270" s="53">
        <v>853036</v>
      </c>
      <c r="I270" s="53">
        <v>800355</v>
      </c>
      <c r="J270" s="53">
        <v>695907</v>
      </c>
      <c r="K270" s="53">
        <v>742263</v>
      </c>
      <c r="L270" s="53">
        <v>873144</v>
      </c>
      <c r="M270" s="53">
        <v>839936</v>
      </c>
      <c r="N270" s="53">
        <v>880655</v>
      </c>
      <c r="O270" s="53"/>
    </row>
    <row r="271" spans="1:15" ht="18.75" customHeight="1">
      <c r="A271" s="59" t="s">
        <v>387</v>
      </c>
      <c r="B271" s="53">
        <v>1026071</v>
      </c>
      <c r="C271" s="53">
        <v>1084035</v>
      </c>
      <c r="D271" s="53">
        <v>1119372</v>
      </c>
      <c r="E271" s="53">
        <v>1009940</v>
      </c>
      <c r="F271" s="53">
        <v>1164132</v>
      </c>
      <c r="G271" s="53">
        <v>1197338</v>
      </c>
      <c r="H271" s="53">
        <v>38152</v>
      </c>
      <c r="I271" s="53">
        <v>744761</v>
      </c>
      <c r="J271" s="53">
        <v>707750</v>
      </c>
      <c r="K271" s="53">
        <v>507383</v>
      </c>
      <c r="L271" s="53">
        <v>801529</v>
      </c>
      <c r="M271" s="53">
        <v>837688</v>
      </c>
      <c r="N271" s="53">
        <v>1125230</v>
      </c>
      <c r="O271" s="53"/>
    </row>
    <row r="272" spans="1:15" ht="18.75" customHeight="1">
      <c r="A272" s="60" t="s">
        <v>386</v>
      </c>
      <c r="B272" s="53">
        <v>5816767</v>
      </c>
      <c r="C272" s="53">
        <v>6310546</v>
      </c>
      <c r="D272" s="53">
        <v>5041319</v>
      </c>
      <c r="E272" s="53">
        <v>5239345</v>
      </c>
      <c r="F272" s="53">
        <v>5844604</v>
      </c>
      <c r="G272" s="53">
        <v>6129281</v>
      </c>
      <c r="H272" s="53">
        <v>5545759</v>
      </c>
      <c r="I272" s="53">
        <v>5196422</v>
      </c>
      <c r="J272" s="53">
        <v>5326116</v>
      </c>
      <c r="K272" s="53">
        <v>5911958</v>
      </c>
      <c r="L272" s="53">
        <v>6434626</v>
      </c>
      <c r="M272" s="53">
        <v>6751975</v>
      </c>
      <c r="N272" s="53">
        <v>6682487</v>
      </c>
      <c r="O272" s="53"/>
    </row>
    <row r="273" spans="1:15" ht="18.75" customHeight="1">
      <c r="A273" s="59" t="s">
        <v>385</v>
      </c>
      <c r="B273" s="53">
        <v>357621</v>
      </c>
      <c r="C273" s="54">
        <v>0</v>
      </c>
      <c r="D273" s="54">
        <v>0</v>
      </c>
      <c r="E273" s="53">
        <v>342079</v>
      </c>
      <c r="F273" s="54">
        <v>0</v>
      </c>
      <c r="G273" s="54">
        <v>0</v>
      </c>
      <c r="H273" s="53">
        <v>345555</v>
      </c>
      <c r="I273" s="54">
        <v>0</v>
      </c>
      <c r="J273" s="54">
        <v>0</v>
      </c>
      <c r="K273" s="53">
        <v>349067</v>
      </c>
      <c r="L273" s="54">
        <v>0</v>
      </c>
      <c r="M273" s="54">
        <v>0</v>
      </c>
      <c r="N273" s="53">
        <v>352617</v>
      </c>
      <c r="O273" s="53"/>
    </row>
    <row r="274" spans="1:15" ht="18.75" customHeight="1">
      <c r="A274" s="60" t="s">
        <v>384</v>
      </c>
      <c r="B274" s="53">
        <v>357621</v>
      </c>
      <c r="C274" s="54">
        <v>0</v>
      </c>
      <c r="D274" s="54">
        <v>0</v>
      </c>
      <c r="E274" s="53">
        <v>342079</v>
      </c>
      <c r="F274" s="54">
        <v>0</v>
      </c>
      <c r="G274" s="54">
        <v>0</v>
      </c>
      <c r="H274" s="53">
        <v>345555</v>
      </c>
      <c r="I274" s="54">
        <v>0</v>
      </c>
      <c r="J274" s="54">
        <v>0</v>
      </c>
      <c r="K274" s="53">
        <v>349067</v>
      </c>
      <c r="L274" s="54">
        <v>0</v>
      </c>
      <c r="M274" s="54">
        <v>0</v>
      </c>
      <c r="N274" s="53">
        <v>352617</v>
      </c>
      <c r="O274" s="53"/>
    </row>
    <row r="275" spans="1:15" ht="18.75" customHeight="1">
      <c r="A275" s="56" t="s">
        <v>383</v>
      </c>
      <c r="B275" s="57">
        <v>91689289</v>
      </c>
      <c r="C275" s="57">
        <v>90412686</v>
      </c>
      <c r="D275" s="57">
        <v>106545587</v>
      </c>
      <c r="E275" s="57">
        <v>112806752</v>
      </c>
      <c r="F275" s="57">
        <v>97750491</v>
      </c>
      <c r="G275" s="57">
        <v>98881033</v>
      </c>
      <c r="H275" s="57">
        <v>96433129</v>
      </c>
      <c r="I275" s="57">
        <v>98524292</v>
      </c>
      <c r="J275" s="57">
        <v>107924558</v>
      </c>
      <c r="K275" s="57">
        <v>133077229</v>
      </c>
      <c r="L275" s="57">
        <v>173477414</v>
      </c>
      <c r="M275" s="57">
        <v>182915429</v>
      </c>
      <c r="N275" s="57">
        <v>156620413</v>
      </c>
      <c r="O275" s="57"/>
    </row>
    <row r="276" spans="1:15" ht="18.75" customHeight="1">
      <c r="A276" s="44"/>
      <c r="B276" s="58"/>
      <c r="C276" s="58"/>
      <c r="D276" s="58"/>
      <c r="E276" s="58"/>
      <c r="F276" s="58"/>
      <c r="G276" s="58"/>
      <c r="H276" s="58"/>
      <c r="I276" s="58"/>
      <c r="J276" s="58"/>
      <c r="K276" s="58"/>
      <c r="L276" s="58"/>
      <c r="M276" s="58"/>
      <c r="N276" s="58"/>
      <c r="O276" s="58"/>
    </row>
    <row r="277" spans="1:15" ht="18.75" customHeight="1">
      <c r="A277" s="50" t="s">
        <v>382</v>
      </c>
      <c r="B277" s="51"/>
      <c r="C277" s="51"/>
      <c r="D277" s="51"/>
      <c r="E277" s="51"/>
      <c r="F277" s="51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1:15" ht="18.75" customHeight="1">
      <c r="A278" s="59" t="s">
        <v>381</v>
      </c>
      <c r="B278" s="53">
        <v>6903029</v>
      </c>
      <c r="C278" s="53">
        <v>6947943</v>
      </c>
      <c r="D278" s="53">
        <v>7016316</v>
      </c>
      <c r="E278" s="53">
        <v>7023071</v>
      </c>
      <c r="F278" s="53">
        <v>6954585</v>
      </c>
      <c r="G278" s="53">
        <v>6910087</v>
      </c>
      <c r="H278" s="53">
        <v>7169195</v>
      </c>
      <c r="I278" s="53">
        <v>7230418</v>
      </c>
      <c r="J278" s="53">
        <v>7588810</v>
      </c>
      <c r="K278" s="53">
        <v>7728316</v>
      </c>
      <c r="L278" s="53">
        <v>7847726</v>
      </c>
      <c r="M278" s="53">
        <v>7916871</v>
      </c>
      <c r="N278" s="53">
        <v>7756188</v>
      </c>
      <c r="O278" s="53"/>
    </row>
    <row r="279" spans="1:15" ht="18.75" customHeight="1">
      <c r="A279" s="59" t="s">
        <v>380</v>
      </c>
      <c r="B279" s="53">
        <v>789393</v>
      </c>
      <c r="C279" s="53">
        <v>789393</v>
      </c>
      <c r="D279" s="53">
        <v>789393</v>
      </c>
      <c r="E279" s="53">
        <v>789393</v>
      </c>
      <c r="F279" s="53">
        <v>789393</v>
      </c>
      <c r="G279" s="53">
        <v>789393</v>
      </c>
      <c r="H279" s="53">
        <v>789393</v>
      </c>
      <c r="I279" s="53">
        <v>789393</v>
      </c>
      <c r="J279" s="53">
        <v>789393</v>
      </c>
      <c r="K279" s="53">
        <v>789393</v>
      </c>
      <c r="L279" s="53">
        <v>789393</v>
      </c>
      <c r="M279" s="53">
        <v>789393</v>
      </c>
      <c r="N279" s="53">
        <v>730475</v>
      </c>
      <c r="O279" s="53"/>
    </row>
    <row r="280" spans="1:15" ht="18.75" customHeight="1">
      <c r="A280" s="60" t="s">
        <v>379</v>
      </c>
      <c r="B280" s="53">
        <v>7692422</v>
      </c>
      <c r="C280" s="53">
        <v>7737336</v>
      </c>
      <c r="D280" s="53">
        <v>7805709</v>
      </c>
      <c r="E280" s="53">
        <v>7812464</v>
      </c>
      <c r="F280" s="53">
        <v>7743978</v>
      </c>
      <c r="G280" s="53">
        <v>7699480</v>
      </c>
      <c r="H280" s="53">
        <v>7958588</v>
      </c>
      <c r="I280" s="53">
        <v>8019810</v>
      </c>
      <c r="J280" s="53">
        <v>8378203</v>
      </c>
      <c r="K280" s="53">
        <v>8517709</v>
      </c>
      <c r="L280" s="53">
        <v>8637119</v>
      </c>
      <c r="M280" s="53">
        <v>8706264</v>
      </c>
      <c r="N280" s="53">
        <v>8486662</v>
      </c>
      <c r="O280" s="53"/>
    </row>
    <row r="281" spans="1:15" ht="18.75" customHeight="1">
      <c r="A281" s="59" t="s">
        <v>378</v>
      </c>
      <c r="B281" s="54">
        <v>0</v>
      </c>
      <c r="C281" s="53">
        <v>54683</v>
      </c>
      <c r="D281" s="53">
        <v>62734</v>
      </c>
      <c r="E281" s="54">
        <v>0</v>
      </c>
      <c r="F281" s="53">
        <v>75240</v>
      </c>
      <c r="G281" s="53">
        <v>92782</v>
      </c>
      <c r="H281" s="54">
        <v>0</v>
      </c>
      <c r="I281" s="53">
        <v>170447</v>
      </c>
      <c r="J281" s="53">
        <v>176079</v>
      </c>
      <c r="K281" s="54">
        <v>0</v>
      </c>
      <c r="L281" s="53">
        <v>689484</v>
      </c>
      <c r="M281" s="53">
        <v>1027075</v>
      </c>
      <c r="N281" s="54">
        <v>0</v>
      </c>
      <c r="O281" s="54"/>
    </row>
    <row r="282" spans="1:15" ht="18.75" customHeight="1">
      <c r="A282" s="59" t="s">
        <v>377</v>
      </c>
      <c r="B282" s="53">
        <v>45392</v>
      </c>
      <c r="C282" s="54">
        <v>0</v>
      </c>
      <c r="D282" s="54">
        <v>0</v>
      </c>
      <c r="E282" s="53">
        <v>86178</v>
      </c>
      <c r="F282" s="54">
        <v>0</v>
      </c>
      <c r="G282" s="54">
        <v>0</v>
      </c>
      <c r="H282" s="53">
        <v>139628</v>
      </c>
      <c r="I282" s="54">
        <v>0</v>
      </c>
      <c r="J282" s="54">
        <v>0</v>
      </c>
      <c r="K282" s="53">
        <v>728812</v>
      </c>
      <c r="L282" s="54">
        <v>0</v>
      </c>
      <c r="M282" s="54">
        <v>0</v>
      </c>
      <c r="N282" s="53">
        <v>1124727</v>
      </c>
      <c r="O282" s="53"/>
    </row>
    <row r="283" spans="1:15" ht="18.75" customHeight="1">
      <c r="A283" s="59" t="s">
        <v>376</v>
      </c>
      <c r="B283" s="54">
        <v>0</v>
      </c>
      <c r="C283" s="54">
        <v>0</v>
      </c>
      <c r="D283" s="54">
        <v>0</v>
      </c>
      <c r="E283" s="54">
        <v>0</v>
      </c>
      <c r="F283" s="53">
        <v>417428</v>
      </c>
      <c r="G283" s="53">
        <v>369157</v>
      </c>
      <c r="H283" s="53">
        <v>282357</v>
      </c>
      <c r="I283" s="53">
        <v>248391</v>
      </c>
      <c r="J283" s="53">
        <v>348713</v>
      </c>
      <c r="K283" s="53">
        <v>259454</v>
      </c>
      <c r="L283" s="53">
        <v>103853</v>
      </c>
      <c r="M283" s="53">
        <v>47083</v>
      </c>
      <c r="N283" s="54">
        <v>0</v>
      </c>
      <c r="O283" s="54"/>
    </row>
    <row r="284" spans="1:15" ht="18.75" customHeight="1">
      <c r="A284" s="59" t="s">
        <v>375</v>
      </c>
      <c r="B284" s="54" t="s">
        <v>374</v>
      </c>
      <c r="C284" s="54" t="s">
        <v>374</v>
      </c>
      <c r="D284" s="54" t="s">
        <v>374</v>
      </c>
      <c r="E284" s="54" t="s">
        <v>374</v>
      </c>
      <c r="F284" s="54" t="s">
        <v>374</v>
      </c>
      <c r="G284" s="54" t="s">
        <v>374</v>
      </c>
      <c r="H284" s="54" t="s">
        <v>374</v>
      </c>
      <c r="I284" s="54" t="s">
        <v>374</v>
      </c>
      <c r="J284" s="54" t="s">
        <v>374</v>
      </c>
      <c r="K284" s="54" t="s">
        <v>374</v>
      </c>
      <c r="L284" s="54" t="s">
        <v>374</v>
      </c>
      <c r="M284" s="53">
        <v>84</v>
      </c>
      <c r="N284" s="53">
        <v>976</v>
      </c>
      <c r="O284" s="54"/>
    </row>
    <row r="285" spans="1:15" ht="18.75" customHeight="1">
      <c r="A285" s="59" t="s">
        <v>373</v>
      </c>
      <c r="B285" s="53">
        <v>1593520</v>
      </c>
      <c r="C285" s="53">
        <v>1593520</v>
      </c>
      <c r="D285" s="53">
        <v>1593520</v>
      </c>
      <c r="E285" s="53">
        <v>1610309</v>
      </c>
      <c r="F285" s="53">
        <v>1610309</v>
      </c>
      <c r="G285" s="53">
        <v>1610309</v>
      </c>
      <c r="H285" s="53">
        <v>1624705</v>
      </c>
      <c r="I285" s="53">
        <v>1624705</v>
      </c>
      <c r="J285" s="53">
        <v>1624705</v>
      </c>
      <c r="K285" s="53">
        <v>581792</v>
      </c>
      <c r="L285" s="53">
        <v>581792</v>
      </c>
      <c r="M285" s="54">
        <v>0</v>
      </c>
      <c r="N285" s="54">
        <v>0</v>
      </c>
      <c r="O285" s="53"/>
    </row>
    <row r="286" spans="1:15" ht="18.75" customHeight="1">
      <c r="A286" s="60" t="s">
        <v>372</v>
      </c>
      <c r="B286" s="53">
        <v>1638913</v>
      </c>
      <c r="C286" s="53">
        <v>1648204</v>
      </c>
      <c r="D286" s="53">
        <v>1656255</v>
      </c>
      <c r="E286" s="53">
        <v>1696487</v>
      </c>
      <c r="F286" s="53">
        <v>2102978</v>
      </c>
      <c r="G286" s="53">
        <v>2072247</v>
      </c>
      <c r="H286" s="53">
        <v>2046691</v>
      </c>
      <c r="I286" s="53">
        <v>2043544</v>
      </c>
      <c r="J286" s="53">
        <v>2149497</v>
      </c>
      <c r="K286" s="53">
        <v>1570058</v>
      </c>
      <c r="L286" s="53">
        <v>1375130</v>
      </c>
      <c r="M286" s="53">
        <v>1074242</v>
      </c>
      <c r="N286" s="53">
        <v>1125704</v>
      </c>
      <c r="O286" s="53"/>
    </row>
    <row r="287" spans="1:15" ht="18.75" customHeight="1">
      <c r="A287" s="59" t="s">
        <v>371</v>
      </c>
      <c r="B287" s="53">
        <v>1370549</v>
      </c>
      <c r="C287" s="53">
        <v>1406753</v>
      </c>
      <c r="D287" s="53">
        <v>1442957</v>
      </c>
      <c r="E287" s="53">
        <v>1479161</v>
      </c>
      <c r="F287" s="53">
        <v>1515365</v>
      </c>
      <c r="G287" s="53">
        <v>1551569</v>
      </c>
      <c r="H287" s="53">
        <v>1203647</v>
      </c>
      <c r="I287" s="53">
        <v>1239851</v>
      </c>
      <c r="J287" s="53">
        <v>1276055</v>
      </c>
      <c r="K287" s="53">
        <v>1312259</v>
      </c>
      <c r="L287" s="53">
        <v>1348463</v>
      </c>
      <c r="M287" s="53">
        <v>1384667</v>
      </c>
      <c r="N287" s="53">
        <v>470562</v>
      </c>
      <c r="O287" s="53"/>
    </row>
    <row r="288" spans="1:15" ht="18.75" customHeight="1">
      <c r="A288" s="59" t="s">
        <v>370</v>
      </c>
      <c r="B288" s="53">
        <v>85500995</v>
      </c>
      <c r="C288" s="53">
        <v>85199612</v>
      </c>
      <c r="D288" s="53">
        <v>85063694</v>
      </c>
      <c r="E288" s="53">
        <v>84871790</v>
      </c>
      <c r="F288" s="53">
        <v>84721820</v>
      </c>
      <c r="G288" s="53">
        <v>84547133</v>
      </c>
      <c r="H288" s="53">
        <v>84334210</v>
      </c>
      <c r="I288" s="53">
        <v>84138713</v>
      </c>
      <c r="J288" s="53">
        <v>83889885</v>
      </c>
      <c r="K288" s="53">
        <v>83587354</v>
      </c>
      <c r="L288" s="53">
        <v>83638345</v>
      </c>
      <c r="M288" s="53">
        <v>83372127</v>
      </c>
      <c r="N288" s="53">
        <v>83282326</v>
      </c>
      <c r="O288" s="53"/>
    </row>
    <row r="289" spans="1:15" ht="18.75" customHeight="1">
      <c r="A289" s="59" t="s">
        <v>369</v>
      </c>
      <c r="B289" s="53">
        <v>4593355</v>
      </c>
      <c r="C289" s="53">
        <v>4583158</v>
      </c>
      <c r="D289" s="53">
        <v>4572961</v>
      </c>
      <c r="E289" s="53">
        <v>4562763</v>
      </c>
      <c r="F289" s="53">
        <v>4552566</v>
      </c>
      <c r="G289" s="53">
        <v>4542368</v>
      </c>
      <c r="H289" s="53">
        <v>4532171</v>
      </c>
      <c r="I289" s="53">
        <v>4521974</v>
      </c>
      <c r="J289" s="53">
        <v>4511776</v>
      </c>
      <c r="K289" s="53">
        <v>4501579</v>
      </c>
      <c r="L289" s="53">
        <v>4491381</v>
      </c>
      <c r="M289" s="53">
        <v>4481184</v>
      </c>
      <c r="N289" s="53">
        <v>4602955</v>
      </c>
      <c r="O289" s="53"/>
    </row>
    <row r="290" spans="1:15" ht="18.75" customHeight="1">
      <c r="A290" s="59" t="s">
        <v>368</v>
      </c>
      <c r="B290" s="53">
        <v>1965218</v>
      </c>
      <c r="C290" s="53">
        <v>1964803</v>
      </c>
      <c r="D290" s="53">
        <v>1964387</v>
      </c>
      <c r="E290" s="53">
        <v>1963971</v>
      </c>
      <c r="F290" s="53">
        <v>1963556</v>
      </c>
      <c r="G290" s="53">
        <v>1963140</v>
      </c>
      <c r="H290" s="53">
        <v>1962724</v>
      </c>
      <c r="I290" s="53">
        <v>1962309</v>
      </c>
      <c r="J290" s="53">
        <v>1961893</v>
      </c>
      <c r="K290" s="53">
        <v>1961477</v>
      </c>
      <c r="L290" s="53">
        <v>1961062</v>
      </c>
      <c r="M290" s="53">
        <v>1960646</v>
      </c>
      <c r="N290" s="53">
        <v>1812341</v>
      </c>
      <c r="O290" s="53"/>
    </row>
    <row r="291" spans="1:15" ht="18.75" customHeight="1">
      <c r="A291" s="59" t="s">
        <v>367</v>
      </c>
      <c r="B291" s="53">
        <v>680016</v>
      </c>
      <c r="C291" s="53">
        <v>680016</v>
      </c>
      <c r="D291" s="53">
        <v>680016</v>
      </c>
      <c r="E291" s="53">
        <v>653914</v>
      </c>
      <c r="F291" s="53">
        <v>653914</v>
      </c>
      <c r="G291" s="53">
        <v>653914</v>
      </c>
      <c r="H291" s="53">
        <v>627812</v>
      </c>
      <c r="I291" s="53">
        <v>627812</v>
      </c>
      <c r="J291" s="53">
        <v>627812</v>
      </c>
      <c r="K291" s="53">
        <v>607836</v>
      </c>
      <c r="L291" s="53">
        <v>607836</v>
      </c>
      <c r="M291" s="53">
        <v>607836</v>
      </c>
      <c r="N291" s="53">
        <v>588404</v>
      </c>
      <c r="O291" s="53"/>
    </row>
    <row r="292" spans="1:15" ht="18.75" customHeight="1">
      <c r="A292" s="60" t="s">
        <v>366</v>
      </c>
      <c r="B292" s="53">
        <v>94110134</v>
      </c>
      <c r="C292" s="53">
        <v>93834342</v>
      </c>
      <c r="D292" s="53">
        <v>93724015</v>
      </c>
      <c r="E292" s="53">
        <v>93531599</v>
      </c>
      <c r="F292" s="53">
        <v>93407220</v>
      </c>
      <c r="G292" s="53">
        <v>93258124</v>
      </c>
      <c r="H292" s="53">
        <v>92660564</v>
      </c>
      <c r="I292" s="53">
        <v>92490658</v>
      </c>
      <c r="J292" s="53">
        <v>92267421</v>
      </c>
      <c r="K292" s="53">
        <v>91970505</v>
      </c>
      <c r="L292" s="53">
        <v>92047087</v>
      </c>
      <c r="M292" s="53">
        <v>91806460</v>
      </c>
      <c r="N292" s="53">
        <v>90756587</v>
      </c>
      <c r="O292" s="53"/>
    </row>
    <row r="293" spans="1:15" ht="18.75" customHeight="1">
      <c r="A293" s="59" t="s">
        <v>365</v>
      </c>
      <c r="B293" s="53">
        <v>141144214</v>
      </c>
      <c r="C293" s="53">
        <v>141142367</v>
      </c>
      <c r="D293" s="53">
        <v>141663647</v>
      </c>
      <c r="E293" s="53">
        <v>141272609</v>
      </c>
      <c r="F293" s="53">
        <v>141302051</v>
      </c>
      <c r="G293" s="53">
        <v>141328701</v>
      </c>
      <c r="H293" s="53">
        <v>141350241</v>
      </c>
      <c r="I293" s="53">
        <v>141391905</v>
      </c>
      <c r="J293" s="53">
        <v>141449157</v>
      </c>
      <c r="K293" s="53">
        <v>140823571</v>
      </c>
      <c r="L293" s="53">
        <v>140801745</v>
      </c>
      <c r="M293" s="53">
        <v>140854098</v>
      </c>
      <c r="N293" s="53">
        <v>143362007</v>
      </c>
      <c r="O293" s="53"/>
    </row>
    <row r="294" spans="1:15" ht="18.75" customHeight="1">
      <c r="A294" s="59" t="s">
        <v>364</v>
      </c>
      <c r="B294" s="53">
        <v>86095</v>
      </c>
      <c r="C294" s="53">
        <v>86095</v>
      </c>
      <c r="D294" s="53">
        <v>86095</v>
      </c>
      <c r="E294" s="53">
        <v>86095</v>
      </c>
      <c r="F294" s="53">
        <v>86095</v>
      </c>
      <c r="G294" s="53">
        <v>86095</v>
      </c>
      <c r="H294" s="53">
        <v>86095</v>
      </c>
      <c r="I294" s="53">
        <v>86095</v>
      </c>
      <c r="J294" s="53">
        <v>86095</v>
      </c>
      <c r="K294" s="53">
        <v>135667</v>
      </c>
      <c r="L294" s="53">
        <v>135667</v>
      </c>
      <c r="M294" s="53">
        <v>135667</v>
      </c>
      <c r="N294" s="53">
        <v>135667</v>
      </c>
      <c r="O294" s="53"/>
    </row>
    <row r="295" spans="1:15" ht="18.75" customHeight="1">
      <c r="A295" s="59" t="s">
        <v>363</v>
      </c>
      <c r="B295" s="53">
        <v>20864553</v>
      </c>
      <c r="C295" s="53">
        <v>21049676</v>
      </c>
      <c r="D295" s="53">
        <v>21199725</v>
      </c>
      <c r="E295" s="53">
        <v>21491037</v>
      </c>
      <c r="F295" s="53">
        <v>21640358</v>
      </c>
      <c r="G295" s="53">
        <v>21814290</v>
      </c>
      <c r="H295" s="53">
        <v>22026292</v>
      </c>
      <c r="I295" s="53">
        <v>22220944</v>
      </c>
      <c r="J295" s="53">
        <v>22468696</v>
      </c>
      <c r="K295" s="53">
        <v>24127907</v>
      </c>
      <c r="L295" s="53">
        <v>24059681</v>
      </c>
      <c r="M295" s="53">
        <v>24415879</v>
      </c>
      <c r="N295" s="53">
        <v>24953813</v>
      </c>
      <c r="O295" s="53"/>
    </row>
    <row r="296" spans="1:15" ht="18.75" customHeight="1">
      <c r="A296" s="59" t="s">
        <v>362</v>
      </c>
      <c r="B296" s="53">
        <v>2818562</v>
      </c>
      <c r="C296" s="53">
        <v>2818562</v>
      </c>
      <c r="D296" s="53">
        <v>2818562</v>
      </c>
      <c r="E296" s="53">
        <v>2729677</v>
      </c>
      <c r="F296" s="53">
        <v>2729677</v>
      </c>
      <c r="G296" s="53">
        <v>2729677</v>
      </c>
      <c r="H296" s="53">
        <v>2640792</v>
      </c>
      <c r="I296" s="53">
        <v>2640792</v>
      </c>
      <c r="J296" s="53">
        <v>2640792</v>
      </c>
      <c r="K296" s="53">
        <v>1717510</v>
      </c>
      <c r="L296" s="53">
        <v>1717510</v>
      </c>
      <c r="M296" s="53">
        <v>1717510</v>
      </c>
      <c r="N296" s="53">
        <v>1853431</v>
      </c>
      <c r="O296" s="53"/>
    </row>
    <row r="297" spans="1:15" ht="18.75" customHeight="1">
      <c r="A297" s="60" t="s">
        <v>361</v>
      </c>
      <c r="B297" s="53">
        <v>164913424</v>
      </c>
      <c r="C297" s="53">
        <v>165096700</v>
      </c>
      <c r="D297" s="53">
        <v>165768029</v>
      </c>
      <c r="E297" s="53">
        <v>165579418</v>
      </c>
      <c r="F297" s="53">
        <v>165758181</v>
      </c>
      <c r="G297" s="53">
        <v>165958763</v>
      </c>
      <c r="H297" s="53">
        <v>166103420</v>
      </c>
      <c r="I297" s="53">
        <v>166339736</v>
      </c>
      <c r="J297" s="53">
        <v>166644739</v>
      </c>
      <c r="K297" s="53">
        <v>166804654</v>
      </c>
      <c r="L297" s="53">
        <v>166714603</v>
      </c>
      <c r="M297" s="53">
        <v>167123154</v>
      </c>
      <c r="N297" s="53">
        <v>170304917</v>
      </c>
      <c r="O297" s="53"/>
    </row>
    <row r="298" spans="1:15" ht="18.75" customHeight="1">
      <c r="A298" s="59" t="s">
        <v>360</v>
      </c>
      <c r="B298" s="53">
        <v>3047703</v>
      </c>
      <c r="C298" s="53">
        <v>2983719</v>
      </c>
      <c r="D298" s="53">
        <v>2918583</v>
      </c>
      <c r="E298" s="53">
        <v>2951146</v>
      </c>
      <c r="F298" s="53">
        <v>2888639</v>
      </c>
      <c r="G298" s="53">
        <v>2910059</v>
      </c>
      <c r="H298" s="53">
        <v>2911918</v>
      </c>
      <c r="I298" s="53">
        <v>2847681</v>
      </c>
      <c r="J298" s="53">
        <v>2818190</v>
      </c>
      <c r="K298" s="53">
        <v>2702760</v>
      </c>
      <c r="L298" s="53">
        <v>2736507</v>
      </c>
      <c r="M298" s="53">
        <v>3088873</v>
      </c>
      <c r="N298" s="53">
        <v>2964992</v>
      </c>
      <c r="O298" s="53"/>
    </row>
    <row r="299" spans="1:15" ht="18.75" customHeight="1">
      <c r="A299" s="59" t="s">
        <v>359</v>
      </c>
      <c r="B299" s="53">
        <v>10730533</v>
      </c>
      <c r="C299" s="53">
        <v>10891712</v>
      </c>
      <c r="D299" s="53">
        <v>11189042</v>
      </c>
      <c r="E299" s="53">
        <v>11643129</v>
      </c>
      <c r="F299" s="53">
        <v>11801026</v>
      </c>
      <c r="G299" s="53">
        <v>12046686</v>
      </c>
      <c r="H299" s="53">
        <v>12077831</v>
      </c>
      <c r="I299" s="53">
        <v>12411883</v>
      </c>
      <c r="J299" s="53">
        <v>12764018</v>
      </c>
      <c r="K299" s="53">
        <v>13096496</v>
      </c>
      <c r="L299" s="53">
        <v>13435192</v>
      </c>
      <c r="M299" s="53">
        <v>14046956</v>
      </c>
      <c r="N299" s="53">
        <v>14298746</v>
      </c>
      <c r="O299" s="53"/>
    </row>
    <row r="300" spans="1:15" ht="18.75" customHeight="1">
      <c r="A300" s="59" t="s">
        <v>358</v>
      </c>
      <c r="B300" s="53">
        <v>5546273</v>
      </c>
      <c r="C300" s="53">
        <v>5595483</v>
      </c>
      <c r="D300" s="53">
        <v>5635369</v>
      </c>
      <c r="E300" s="53">
        <v>5712807</v>
      </c>
      <c r="F300" s="53">
        <v>5752500</v>
      </c>
      <c r="G300" s="53">
        <v>5798735</v>
      </c>
      <c r="H300" s="53">
        <v>5855090</v>
      </c>
      <c r="I300" s="53">
        <v>5906833</v>
      </c>
      <c r="J300" s="53">
        <v>5972691</v>
      </c>
      <c r="K300" s="53">
        <v>6236962</v>
      </c>
      <c r="L300" s="53">
        <v>6223466</v>
      </c>
      <c r="M300" s="53">
        <v>6293927</v>
      </c>
      <c r="N300" s="53">
        <v>6633291</v>
      </c>
      <c r="O300" s="53"/>
    </row>
    <row r="301" spans="1:15" ht="18.75" customHeight="1">
      <c r="A301" s="60" t="s">
        <v>357</v>
      </c>
      <c r="B301" s="53">
        <v>19324509</v>
      </c>
      <c r="C301" s="53">
        <v>19470914</v>
      </c>
      <c r="D301" s="53">
        <v>19742994</v>
      </c>
      <c r="E301" s="53">
        <v>20307082</v>
      </c>
      <c r="F301" s="53">
        <v>20442165</v>
      </c>
      <c r="G301" s="53">
        <v>20755480</v>
      </c>
      <c r="H301" s="53">
        <v>20844839</v>
      </c>
      <c r="I301" s="53">
        <v>21166396</v>
      </c>
      <c r="J301" s="53">
        <v>21554899</v>
      </c>
      <c r="K301" s="53">
        <v>22036218</v>
      </c>
      <c r="L301" s="53">
        <v>22395165</v>
      </c>
      <c r="M301" s="53">
        <v>23429756</v>
      </c>
      <c r="N301" s="53">
        <v>23897030</v>
      </c>
      <c r="O301" s="53"/>
    </row>
    <row r="302" spans="1:15" ht="18.75" customHeight="1">
      <c r="A302" s="56" t="s">
        <v>356</v>
      </c>
      <c r="B302" s="57">
        <v>287679400</v>
      </c>
      <c r="C302" s="57">
        <v>287787495</v>
      </c>
      <c r="D302" s="57">
        <v>288697002</v>
      </c>
      <c r="E302" s="57">
        <v>288927050</v>
      </c>
      <c r="F302" s="57">
        <v>289454522</v>
      </c>
      <c r="G302" s="57">
        <v>289744094</v>
      </c>
      <c r="H302" s="57">
        <v>289614102</v>
      </c>
      <c r="I302" s="57">
        <v>290060144</v>
      </c>
      <c r="J302" s="57">
        <v>290994760</v>
      </c>
      <c r="K302" s="57">
        <v>290899144</v>
      </c>
      <c r="L302" s="57">
        <v>291169103</v>
      </c>
      <c r="M302" s="57">
        <v>292139876</v>
      </c>
      <c r="N302" s="57">
        <v>294570901</v>
      </c>
      <c r="O302" s="57"/>
    </row>
    <row r="303" spans="1:15" ht="18.75" customHeight="1">
      <c r="A303" s="44"/>
      <c r="B303" s="58"/>
      <c r="C303" s="58"/>
      <c r="D303" s="58"/>
      <c r="E303" s="58"/>
      <c r="F303" s="58"/>
      <c r="G303" s="58"/>
      <c r="H303" s="58"/>
      <c r="I303" s="58"/>
      <c r="J303" s="58"/>
      <c r="K303" s="58"/>
      <c r="L303" s="58"/>
      <c r="M303" s="58"/>
      <c r="N303" s="58"/>
      <c r="O303" s="58"/>
    </row>
    <row r="304" spans="1:15" ht="18.75" customHeight="1">
      <c r="A304" s="61" t="s">
        <v>355</v>
      </c>
      <c r="B304" s="62">
        <v>58398395</v>
      </c>
      <c r="C304" s="62">
        <v>5591978</v>
      </c>
      <c r="D304" s="62">
        <v>9865346</v>
      </c>
      <c r="E304" s="62">
        <v>14721506</v>
      </c>
      <c r="F304" s="62">
        <v>18407163</v>
      </c>
      <c r="G304" s="62">
        <v>22086790</v>
      </c>
      <c r="H304" s="62">
        <v>26172503</v>
      </c>
      <c r="I304" s="62">
        <v>31023405</v>
      </c>
      <c r="J304" s="62">
        <v>36099335</v>
      </c>
      <c r="K304" s="62">
        <v>41762267</v>
      </c>
      <c r="L304" s="62">
        <v>43563821</v>
      </c>
      <c r="M304" s="62">
        <v>49214452</v>
      </c>
      <c r="N304" s="62">
        <v>54685021</v>
      </c>
      <c r="O304" s="62"/>
    </row>
    <row r="305" spans="1:15" ht="18.75" customHeight="1">
      <c r="A305" s="44"/>
      <c r="B305" s="58"/>
      <c r="C305" s="58"/>
      <c r="D305" s="58"/>
      <c r="E305" s="58"/>
      <c r="F305" s="58"/>
      <c r="G305" s="58"/>
      <c r="H305" s="58"/>
      <c r="I305" s="58"/>
      <c r="J305" s="58"/>
      <c r="K305" s="58"/>
      <c r="L305" s="58"/>
      <c r="M305" s="58"/>
      <c r="N305" s="58"/>
      <c r="O305" s="58"/>
    </row>
    <row r="306" spans="1:15" ht="18.75" customHeight="1">
      <c r="A306" s="56" t="s">
        <v>354</v>
      </c>
      <c r="B306" s="57">
        <v>1545097997</v>
      </c>
      <c r="C306" s="57">
        <v>1549805398</v>
      </c>
      <c r="D306" s="57">
        <v>1571072110</v>
      </c>
      <c r="E306" s="57">
        <v>1594245015</v>
      </c>
      <c r="F306" s="57">
        <v>1583693202</v>
      </c>
      <c r="G306" s="57">
        <v>1588736901</v>
      </c>
      <c r="H306" s="57">
        <v>1601633494</v>
      </c>
      <c r="I306" s="57">
        <v>1609316506</v>
      </c>
      <c r="J306" s="57">
        <v>1624682785</v>
      </c>
      <c r="K306" s="57">
        <v>1643449753</v>
      </c>
      <c r="L306" s="57">
        <v>1686010498</v>
      </c>
      <c r="M306" s="57">
        <v>1701742310</v>
      </c>
      <c r="N306" s="57">
        <v>1726831368</v>
      </c>
      <c r="O306" s="57"/>
    </row>
    <row r="307" spans="1:15" ht="18.75" customHeight="1">
      <c r="A307" s="63" t="s">
        <v>353</v>
      </c>
      <c r="B307" s="64">
        <v>2</v>
      </c>
      <c r="C307" s="64">
        <v>2</v>
      </c>
      <c r="D307" s="64">
        <v>2</v>
      </c>
      <c r="E307" s="64">
        <v>2</v>
      </c>
      <c r="F307" s="64">
        <v>2</v>
      </c>
      <c r="G307" s="64">
        <v>2</v>
      </c>
      <c r="H307" s="64">
        <v>2</v>
      </c>
      <c r="I307" s="64">
        <v>2</v>
      </c>
      <c r="J307" s="64">
        <v>2</v>
      </c>
      <c r="K307" s="64">
        <v>2</v>
      </c>
      <c r="L307" s="64">
        <v>2</v>
      </c>
      <c r="M307" s="64">
        <v>2</v>
      </c>
      <c r="N307" s="64">
        <v>2</v>
      </c>
      <c r="O307" s="64"/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9B093573961164F905C45F61A1D6B65" ma:contentTypeVersion="3" ma:contentTypeDescription="Create a new document." ma:contentTypeScope="" ma:versionID="37bf1688a73fe7335e4608406854c1f9">
  <xsd:schema xmlns:xsd="http://www.w3.org/2001/XMLSchema" xmlns:xs="http://www.w3.org/2001/XMLSchema" xmlns:p="http://schemas.microsoft.com/office/2006/metadata/properties" xmlns:ns2="65f921e4-52a3-4603-ab85-2f3cbf5b10db" targetNamespace="http://schemas.microsoft.com/office/2006/metadata/properties" ma:root="true" ma:fieldsID="bf82b0d7d22853b9e5a4c9b4a7a06d6d" ns2:_="">
    <xsd:import namespace="65f921e4-52a3-4603-ab85-2f3cbf5b10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921e4-52a3-4603-ab85-2f3cbf5b1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D85DFC-B622-491A-8D48-2AFE98E596FE}">
  <ds:schemaRefs>
    <ds:schemaRef ds:uri="http://schemas.microsoft.com/office/2006/metadata/properties"/>
    <ds:schemaRef ds:uri="http://www.w3.org/XML/1998/namespace"/>
    <ds:schemaRef ds:uri="http://purl.org/dc/terms/"/>
    <ds:schemaRef ds:uri="http://purl.org/dc/elements/1.1/"/>
    <ds:schemaRef ds:uri="http://purl.org/dc/dcmitype/"/>
    <ds:schemaRef ds:uri="65f921e4-52a3-4603-ab85-2f3cbf5b1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A6FFB4F-5576-4E45-90D9-0A0B8BD5B0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AFEC94-F908-4A59-B975-E3AC34DA5A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f921e4-52a3-4603-ab85-2f3cbf5b10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8f8783f-150e-4cdb-8b98-b7d9a3065dc2}" enabled="0" method="" siteId="{68f8783f-150e-4cdb-8b98-b7d9a3065dc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Comparison</vt:lpstr>
      <vt:lpstr>Balance Sheet - Jan - Dec for F</vt:lpstr>
      <vt:lpstr>Bal Sheet - Jan - Dec &amp; 13Mth A</vt:lpstr>
      <vt:lpstr>G6f55ad8e_9b2b_42e1_9dfb_ab0e5fbb202f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Adelman, DJ</dc:creator>
  <cp:lastModifiedBy>Mack, Lori</cp:lastModifiedBy>
  <dcterms:created xsi:type="dcterms:W3CDTF">2023-05-29T22:41:24Z</dcterms:created>
  <dcterms:modified xsi:type="dcterms:W3CDTF">2026-05-29T17:55:27Z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0x01010069B093573961164F905C45F61A1D6B65</vt:lpwstr>
  </property>
</Properties>
</file>