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N:\BHSC\BHC\Rates\BHE BHP\FERC\Common Use System\2025 CUS Filing (2026 Rate)\Files for Oasis\"/>
    </mc:Choice>
  </mc:AlternateContent>
  <xr:revisionPtr revIDLastSave="0" documentId="13_ncr:1_{B23C29B9-1642-4C1E-8218-EFBE83F52364}" xr6:coauthVersionLast="47" xr6:coauthVersionMax="47" xr10:uidLastSave="{00000000-0000-0000-0000-000000000000}"/>
  <bookViews>
    <workbookView xWindow="28680" yWindow="-120" windowWidth="29040" windowHeight="15720" xr2:uid="{AF80B97E-16B1-46E1-9839-A5372A26839A}"/>
  </bookViews>
  <sheets>
    <sheet name="Comparison" sheetId="1" r:id="rId1"/>
  </sheets>
  <calcPr calcId="191029"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6" i="1" l="1"/>
  <c r="K19" i="1" l="1"/>
  <c r="K16" i="1" l="1"/>
  <c r="K23" i="1" s="1"/>
  <c r="F23" i="1"/>
  <c r="F13" i="1"/>
  <c r="E13" i="1"/>
  <c r="K18" i="1"/>
  <c r="K11" i="1"/>
  <c r="K10" i="1"/>
  <c r="F41" i="1"/>
  <c r="E41" i="1"/>
  <c r="J40" i="1"/>
  <c r="J39" i="1"/>
  <c r="J38" i="1"/>
  <c r="F33" i="1"/>
  <c r="E32" i="1"/>
  <c r="J31" i="1"/>
  <c r="J30" i="1"/>
  <c r="J29" i="1"/>
  <c r="J28" i="1"/>
  <c r="J22" i="1"/>
  <c r="K22" i="1" s="1"/>
  <c r="B22" i="1"/>
  <c r="K21" i="1"/>
  <c r="B21" i="1"/>
  <c r="K20" i="1"/>
  <c r="B19" i="1"/>
  <c r="K17" i="1"/>
  <c r="B16" i="1"/>
  <c r="J12" i="1"/>
  <c r="K12" i="1" s="1"/>
  <c r="K8" i="1"/>
  <c r="K7" i="1"/>
  <c r="E23" i="1" l="1"/>
  <c r="K9" i="1"/>
  <c r="K13" i="1" s="1"/>
  <c r="J32" i="1"/>
  <c r="E33" i="1"/>
</calcChain>
</file>

<file path=xl/sharedStrings.xml><?xml version="1.0" encoding="utf-8"?>
<sst xmlns="http://schemas.openxmlformats.org/spreadsheetml/2006/main" count="118" uniqueCount="90">
  <si>
    <t>FF1 Reference</t>
  </si>
  <si>
    <t>Form No. 1</t>
  </si>
  <si>
    <t>Per Template</t>
  </si>
  <si>
    <t>Page, Line, Col.</t>
  </si>
  <si>
    <t>Per FF1 (or template reference)</t>
  </si>
  <si>
    <t>Horizon Point</t>
  </si>
  <si>
    <t>Less Right of Use Assets Accounts 108200</t>
  </si>
  <si>
    <t>Notes for Reconciling Items</t>
  </si>
  <si>
    <t>RATE BASE:</t>
  </si>
  <si>
    <t xml:space="preserve"> </t>
  </si>
  <si>
    <t>GROSS PLANT IN SERVICE</t>
  </si>
  <si>
    <t>(Note H)</t>
  </si>
  <si>
    <t xml:space="preserve">  Production</t>
  </si>
  <si>
    <t>205.46.g</t>
  </si>
  <si>
    <t xml:space="preserve">  Transmission</t>
  </si>
  <si>
    <t>207.58.g</t>
  </si>
  <si>
    <t xml:space="preserve">  Distribution</t>
  </si>
  <si>
    <t>207.75.g</t>
  </si>
  <si>
    <t xml:space="preserve">  General &amp; Intangible</t>
  </si>
  <si>
    <t>See Workpaper 4</t>
  </si>
  <si>
    <t>207.96.g - line 6</t>
  </si>
  <si>
    <t xml:space="preserve">  Allocated Plant</t>
  </si>
  <si>
    <t>See Workpaper 5</t>
  </si>
  <si>
    <t>201.13.e + 201.13.f</t>
  </si>
  <si>
    <t xml:space="preserve">  Communication System</t>
  </si>
  <si>
    <t>207.94.g</t>
  </si>
  <si>
    <t xml:space="preserve">  Common</t>
  </si>
  <si>
    <t>356.1</t>
  </si>
  <si>
    <t>TOTAL GROSS PLANT</t>
  </si>
  <si>
    <t>(sum lines 1 - 7)</t>
  </si>
  <si>
    <t>ACCUMULATED DEPRECIATION</t>
  </si>
  <si>
    <t>219.20-24.c</t>
  </si>
  <si>
    <t>219.25.c</t>
  </si>
  <si>
    <t>219.26.c</t>
  </si>
  <si>
    <t>219.28.c</t>
  </si>
  <si>
    <t xml:space="preserve">201.14.e + 201.14.f </t>
  </si>
  <si>
    <t>See Workpaper 9 (column c)</t>
  </si>
  <si>
    <t xml:space="preserve">TOTAL ACCUM. DEPRECIATION </t>
  </si>
  <si>
    <t>(sum lines 11 - 17)</t>
  </si>
  <si>
    <t xml:space="preserve">ADJUSTMENTS TO RATE BASE      </t>
  </si>
  <si>
    <t>(Notes A &amp; H)</t>
  </si>
  <si>
    <t xml:space="preserve">  Account No. 281 (enter negative)</t>
  </si>
  <si>
    <t>273.8.k</t>
  </si>
  <si>
    <t xml:space="preserve">  Account No. 282 (enter negative)</t>
  </si>
  <si>
    <t>275.2.k</t>
  </si>
  <si>
    <t>112-113.63.d,c</t>
  </si>
  <si>
    <t>See BHP WP12 ADIT tab in Supplemental Supporting Schedules column (d) rows 3 and 4</t>
  </si>
  <si>
    <t xml:space="preserve">  Account No. 283 (enter negative)</t>
  </si>
  <si>
    <t>277.9.k</t>
  </si>
  <si>
    <t xml:space="preserve">  Account No. 190 </t>
  </si>
  <si>
    <t>234.8.c</t>
  </si>
  <si>
    <t xml:space="preserve">  Account No. 255 (enter negative)</t>
  </si>
  <si>
    <t>267.8.h</t>
  </si>
  <si>
    <t xml:space="preserve">  FAS 109 Adjustment</t>
  </si>
  <si>
    <t>(232.1.f - 278.1.f - 278.3.f)*.35</t>
  </si>
  <si>
    <t>(232.1.f)*.21 + (278.2.f)</t>
  </si>
  <si>
    <t>For December 2021 True Up Figure Not Updated reconciling item, see BHP WP12 ADIT in Supplemental Supporting Schedules column (d) line 15. For Horizon Point reconciling item, see BHP WP12 ADIT tab in Supplemental Supporting Schedules column (d) row 13.  For Accum to FERC reconciling item, see BHP WP12 ADIT tab in Supplemental Supporting Schedules column (d) rows 13 and 14</t>
  </si>
  <si>
    <t>TOTAL ADJUSTMENTS</t>
  </si>
  <si>
    <t>(sum lines 31 - 36)</t>
  </si>
  <si>
    <t xml:space="preserve">LAND HELD FOR FUTURE USE </t>
  </si>
  <si>
    <t>214.x.d  (Notes B &amp; H)</t>
  </si>
  <si>
    <t>WORKING CAPITAL  (Notes C &amp; H)</t>
  </si>
  <si>
    <t xml:space="preserve">  Materials &amp; Supplies</t>
  </si>
  <si>
    <t>227.5.c</t>
  </si>
  <si>
    <t>227.8.c</t>
  </si>
  <si>
    <t xml:space="preserve">  Prepayments (Account 165)</t>
  </si>
  <si>
    <t>111.57.d</t>
  </si>
  <si>
    <t xml:space="preserve">TOTAL WORKING CAPITAL </t>
  </si>
  <si>
    <t>(sum lines 42 - 45)</t>
  </si>
  <si>
    <t xml:space="preserve">TRANSMISSION RATE BASE </t>
  </si>
  <si>
    <t>(sum lines 28, 37, 39, &amp; 46)</t>
  </si>
  <si>
    <t>Notes to Reconciling Items</t>
  </si>
  <si>
    <t>(1) Immaterial Variance Between Plant and Accumulated Depreciation accounts due to rounding and allocation of RWIP. Variances of PIS and Accum net to zero.</t>
  </si>
  <si>
    <t>Less ARO Assets Account 101304/108304</t>
  </si>
  <si>
    <t>December Balances in 2025 Projection</t>
  </si>
  <si>
    <t>Variance</t>
  </si>
  <si>
    <t>***FERC Footnotes</t>
  </si>
  <si>
    <t xml:space="preserve">For Horizon Point reconciling item, see BHP WP9 Accum Depr tab in Supplemental Supporting Schedules column (d) row 13.  For Right of Use Assets reconciling item, see Balance Sheet tab. </t>
  </si>
  <si>
    <t>WP 6 Rate Base - column (m) line 1</t>
  </si>
  <si>
    <t>WP 6 Rate Base - column (m) line 2</t>
  </si>
  <si>
    <t>WP 6 Rate Base - column (m) line 3</t>
  </si>
  <si>
    <t>See BHP WP10 Plant in Service tab in Supplemental Supporting Schedules column (b) row 13 &amp; HP is in column (d) row 13.</t>
  </si>
  <si>
    <t>WP 6 Rate Base - column (m) line 5</t>
  </si>
  <si>
    <t>See BHP WP10 Plant in Service tab in Supplemental Supporting Schedules column (c) row 13.</t>
  </si>
  <si>
    <t>WP 6 Rate Base - column (m) line 11</t>
  </si>
  <si>
    <t>WP 6 Rate Base - column (m) line 12</t>
  </si>
  <si>
    <t>WP 6 Rate Base - column (m) line 13</t>
  </si>
  <si>
    <t>WP 6 Rate Base - column (m) line 15</t>
  </si>
  <si>
    <t>See BHP WP13 Accumulated Reserve tab in Supplemental Supporting Schedules column U row 41</t>
  </si>
  <si>
    <t>Total Reconciliation to 2024 FF1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</si>
</sst>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9">
    <font>
      <sz val="11"/>
      <color theme="1"/>
      <name val="Calibri"/>
      <family val="2"/>
      <scheme val="minor"/>
    </font>
    <font>
      <sz val="11"/>
      <color theme="1"/>
      <name val="Calibri"/>
      <family val="2"/>
      <scheme val="minor"/>
    </font>
    <font>
      <sz val="12"/>
      <name val="Arial"/>
      <family val="2"/>
    </font>
    <font>
      <b/>
      <sz val="12"/>
      <name val="Arial"/>
      <family val="2"/>
    </font>
    <font>
      <sz val="12"/>
      <name val="Arial MT"/>
    </font>
    <font>
      <b/>
      <sz val="12"/>
      <name val="Arial MT"/>
    </font>
    <font>
      <sz val="11"/>
      <color theme="1"/>
      <name val="Calibri"/>
      <family val="2"/>
    </font>
    <font>
      <sz val="11"/>
      <color theme="1"/>
      <name val="Calibri"/>
    </font>
    <font>
      <i/>
      <sz val="12"/>
      <name val="Arial"/>
      <family val="2"/>
    </font>
  </fonts>
  <fills count="3">
    <fill>
      <patternFill patternType="none"/>
    </fill>
    <fill>
      <patternFill patternType="gray125"/>
    </fill>
    <fill>
      <patternFill patternType="solid">
        <fgColor rgb="FFFF0000"/>
        <bgColor indexed="64"/>
      </patternFill>
    </fill>
  </fills>
  <borders count="3">
    <border>
      <left/>
      <right/>
      <top/>
      <bottom/>
      <diagonal/>
    </border>
    <border>
      <left/>
      <right/>
      <top/>
      <bottom style="medium">
        <color indexed="64"/>
      </bottom>
      <diagonal/>
    </border>
    <border>
      <left/>
      <right/>
      <top/>
      <bottom style="thin">
        <color indexed="64"/>
      </bottom>
      <diagonal/>
    </border>
  </borders>
  <cellStyleXfs count="5">
    <xf numFmtId="0" fontId="0" fillId="0" borderId="0"/>
    <xf numFmtId="43" fontId="1" fillId="0" borderId="0" applyFont="0" applyFill="0" applyBorder="0" applyAlignment="0" applyProtection="0"/>
    <xf numFmtId="0" fontId="6" fillId="0" borderId="0"/>
    <xf numFmtId="43" fontId="6" fillId="0" borderId="0" applyFont="0" applyFill="0" applyBorder="0" applyAlignment="0" applyProtection="0"/>
    <xf numFmtId="0" fontId="7" fillId="0" borderId="0"/>
  </cellStyleXfs>
  <cellXfs count="36">
    <xf numFmtId="0" fontId="0" fillId="0" borderId="0" xfId="0"/>
    <xf numFmtId="0" fontId="2" fillId="0" borderId="0" xfId="0" applyFont="1"/>
    <xf numFmtId="3" fontId="3" fillId="0" borderId="0" xfId="0" applyNumberFormat="1" applyFont="1" applyAlignment="1">
      <alignment horizontal="center"/>
    </xf>
    <xf numFmtId="0" fontId="4" fillId="0" borderId="0" xfId="0" applyFont="1"/>
    <xf numFmtId="0" fontId="3" fillId="0" borderId="0" xfId="0" applyFont="1" applyAlignment="1">
      <alignment horizontal="center"/>
    </xf>
    <xf numFmtId="0" fontId="3" fillId="0" borderId="0" xfId="0" applyFont="1" applyAlignment="1">
      <alignment horizontal="center" wrapText="1"/>
    </xf>
    <xf numFmtId="0" fontId="3" fillId="0" borderId="0" xfId="0" applyFont="1" applyAlignment="1" applyProtection="1">
      <alignment horizontal="center" wrapText="1"/>
      <protection locked="0"/>
    </xf>
    <xf numFmtId="3" fontId="3" fillId="0" borderId="0" xfId="0" applyNumberFormat="1" applyFont="1" applyAlignment="1">
      <alignment horizontal="center" wrapText="1"/>
    </xf>
    <xf numFmtId="0" fontId="5" fillId="0" borderId="0" xfId="0" applyFont="1" applyAlignment="1">
      <alignment horizontal="center" wrapText="1"/>
    </xf>
    <xf numFmtId="0" fontId="3" fillId="0" borderId="0" xfId="0" applyFont="1"/>
    <xf numFmtId="3" fontId="2" fillId="0" borderId="0" xfId="0" applyNumberFormat="1" applyFont="1"/>
    <xf numFmtId="164" fontId="2" fillId="0" borderId="0" xfId="1" applyNumberFormat="1" applyFont="1" applyFill="1"/>
    <xf numFmtId="164" fontId="2" fillId="0" borderId="0" xfId="1" applyNumberFormat="1" applyFont="1" applyFill="1" applyAlignment="1"/>
    <xf numFmtId="3" fontId="2" fillId="0" borderId="1" xfId="0" applyNumberFormat="1" applyFont="1" applyBorder="1"/>
    <xf numFmtId="0" fontId="2" fillId="0" borderId="0" xfId="0" applyFont="1" applyProtection="1">
      <protection locked="0"/>
    </xf>
    <xf numFmtId="164" fontId="0" fillId="0" borderId="0" xfId="1" applyNumberFormat="1" applyFont="1"/>
    <xf numFmtId="0" fontId="2" fillId="2" borderId="0" xfId="0" applyFont="1" applyFill="1"/>
    <xf numFmtId="0" fontId="2" fillId="2" borderId="0" xfId="0" applyFont="1" applyFill="1" applyProtection="1">
      <protection locked="0"/>
    </xf>
    <xf numFmtId="3" fontId="2" fillId="2" borderId="0" xfId="0" applyNumberFormat="1" applyFont="1" applyFill="1"/>
    <xf numFmtId="164" fontId="2" fillId="2" borderId="0" xfId="1" applyNumberFormat="1" applyFont="1" applyFill="1"/>
    <xf numFmtId="164" fontId="0" fillId="2" borderId="0" xfId="1" applyNumberFormat="1" applyFont="1" applyFill="1"/>
    <xf numFmtId="164" fontId="2" fillId="2" borderId="0" xfId="1" applyNumberFormat="1" applyFont="1" applyFill="1" applyAlignment="1"/>
    <xf numFmtId="0" fontId="4" fillId="2" borderId="0" xfId="0" applyFont="1" applyFill="1"/>
    <xf numFmtId="0" fontId="0" fillId="2" borderId="0" xfId="0" applyFill="1"/>
    <xf numFmtId="164" fontId="2" fillId="2" borderId="1" xfId="1" applyNumberFormat="1" applyFont="1" applyFill="1" applyBorder="1" applyAlignment="1"/>
    <xf numFmtId="164" fontId="4" fillId="2" borderId="0" xfId="1" applyNumberFormat="1" applyFont="1" applyFill="1"/>
    <xf numFmtId="164" fontId="2" fillId="2" borderId="0" xfId="1" applyNumberFormat="1" applyFont="1" applyFill="1" applyBorder="1" applyAlignment="1"/>
    <xf numFmtId="3" fontId="2" fillId="2" borderId="2" xfId="0" applyNumberFormat="1" applyFont="1" applyFill="1" applyBorder="1"/>
    <xf numFmtId="164" fontId="2" fillId="2" borderId="2" xfId="1" applyNumberFormat="1" applyFont="1" applyFill="1" applyBorder="1" applyAlignment="1"/>
    <xf numFmtId="0" fontId="4" fillId="2" borderId="0" xfId="0" quotePrefix="1" applyFont="1" applyFill="1"/>
    <xf numFmtId="164" fontId="4" fillId="0" borderId="0" xfId="1" applyNumberFormat="1" applyFont="1" applyFill="1"/>
    <xf numFmtId="164" fontId="0" fillId="0" borderId="0" xfId="1" applyNumberFormat="1" applyFont="1" applyFill="1"/>
    <xf numFmtId="164" fontId="2" fillId="0" borderId="0" xfId="1" applyNumberFormat="1" applyFont="1"/>
    <xf numFmtId="164" fontId="2" fillId="0" borderId="1" xfId="1" applyNumberFormat="1" applyFont="1" applyFill="1" applyBorder="1" applyAlignment="1"/>
    <xf numFmtId="3" fontId="3" fillId="0" borderId="0" xfId="0" applyNumberFormat="1" applyFont="1" applyAlignment="1">
      <alignment horizontal="center"/>
    </xf>
    <xf numFmtId="3" fontId="8" fillId="0" borderId="0" xfId="0" applyNumberFormat="1" applyFont="1"/>
  </cellXfs>
  <cellStyles count="5">
    <cellStyle name="Comma" xfId="1" builtinId="3"/>
    <cellStyle name="Comma 2" xfId="3" xr:uid="{0C68D890-6322-4FA9-B998-2FEEFC55338B}"/>
    <cellStyle name="Normal" xfId="0" builtinId="0"/>
    <cellStyle name="Normal 2" xfId="2" xr:uid="{62A29598-7541-4D38-A718-2D3FEB55E458}"/>
    <cellStyle name="Normal 3" xfId="4" xr:uid="{BC8A9FB0-A256-4601-9E43-2C05B57642A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E36361-AC1D-4BBC-BF98-E8FAD326A953}">
  <dimension ref="A1:AJ46"/>
  <sheetViews>
    <sheetView tabSelected="1" zoomScale="70" zoomScaleNormal="70" workbookViewId="0">
      <pane xSplit="2" ySplit="2" topLeftCell="C3" activePane="bottomRight" state="frozen"/>
      <selection pane="topRight" activeCell="D1" sqref="D1"/>
      <selection pane="bottomLeft" activeCell="A3" sqref="A3"/>
      <selection pane="bottomRight" activeCell="J3" sqref="J3"/>
    </sheetView>
  </sheetViews>
  <sheetFormatPr defaultRowHeight="15"/>
  <cols>
    <col min="1" max="1" width="3.85546875" customWidth="1"/>
    <col min="2" max="2" width="39.42578125" bestFit="1" customWidth="1"/>
    <col min="3" max="3" width="32.5703125" bestFit="1" customWidth="1"/>
    <col min="4" max="4" width="30.42578125" bestFit="1" customWidth="1"/>
    <col min="5" max="5" width="31.7109375" customWidth="1"/>
    <col min="6" max="6" width="18.7109375" bestFit="1" customWidth="1"/>
    <col min="7" max="7" width="16.42578125" bestFit="1" customWidth="1"/>
    <col min="8" max="8" width="21.5703125" bestFit="1" customWidth="1"/>
    <col min="9" max="9" width="19" customWidth="1"/>
    <col min="10" max="11" width="21" customWidth="1"/>
    <col min="12" max="12" width="34.28515625" customWidth="1"/>
  </cols>
  <sheetData>
    <row r="1" spans="1:36" ht="15.75">
      <c r="A1" s="1"/>
      <c r="B1" s="1"/>
      <c r="C1" s="2" t="s">
        <v>0</v>
      </c>
      <c r="D1" s="2" t="s">
        <v>1</v>
      </c>
      <c r="E1" s="2"/>
      <c r="F1" s="2"/>
      <c r="G1" s="34"/>
      <c r="H1" s="34"/>
      <c r="I1" s="34"/>
      <c r="J1" s="3"/>
      <c r="K1" s="3"/>
      <c r="L1" s="3"/>
      <c r="M1" s="3"/>
      <c r="N1" s="3"/>
      <c r="O1" s="3"/>
      <c r="P1" s="3"/>
      <c r="Q1" s="3"/>
      <c r="R1" s="3"/>
      <c r="S1" s="3"/>
      <c r="T1" s="3"/>
      <c r="U1" s="3"/>
      <c r="V1" s="3"/>
      <c r="W1" s="3"/>
      <c r="X1" s="3"/>
      <c r="Y1" s="3"/>
      <c r="Z1" s="3"/>
      <c r="AA1" s="3"/>
      <c r="AB1" s="3"/>
      <c r="AC1" s="3"/>
      <c r="AD1" s="3"/>
      <c r="AE1" s="3"/>
      <c r="AF1" s="3"/>
      <c r="AG1" s="3"/>
      <c r="AH1" s="3"/>
      <c r="AI1" s="3"/>
      <c r="AJ1" s="3"/>
    </row>
    <row r="2" spans="1:36" ht="47.25">
      <c r="A2" s="1"/>
      <c r="B2" s="1"/>
      <c r="C2" s="4" t="s">
        <v>2</v>
      </c>
      <c r="D2" s="4" t="s">
        <v>3</v>
      </c>
      <c r="E2" s="5" t="s">
        <v>4</v>
      </c>
      <c r="F2" s="6" t="s">
        <v>74</v>
      </c>
      <c r="G2" s="2" t="s">
        <v>5</v>
      </c>
      <c r="H2" s="7" t="s">
        <v>6</v>
      </c>
      <c r="I2" s="8" t="s">
        <v>73</v>
      </c>
      <c r="J2" s="8" t="s">
        <v>89</v>
      </c>
      <c r="K2" s="8" t="s">
        <v>75</v>
      </c>
      <c r="L2" s="8" t="s">
        <v>7</v>
      </c>
      <c r="M2" s="3"/>
      <c r="N2" s="3"/>
      <c r="O2" s="3"/>
      <c r="P2" s="3"/>
      <c r="Q2" s="3"/>
      <c r="R2" s="3"/>
      <c r="S2" s="3"/>
      <c r="T2" s="3"/>
      <c r="U2" s="3"/>
      <c r="V2" s="3"/>
      <c r="W2" s="3"/>
      <c r="X2" s="3"/>
      <c r="Y2" s="3"/>
      <c r="Z2" s="3"/>
      <c r="AA2" s="3"/>
      <c r="AB2" s="3"/>
      <c r="AC2" s="3"/>
      <c r="AD2" s="3"/>
      <c r="AE2" s="3"/>
      <c r="AF2" s="3"/>
      <c r="AG2" s="3"/>
      <c r="AH2" s="3"/>
      <c r="AI2" s="3"/>
      <c r="AJ2" s="3"/>
    </row>
    <row r="3" spans="1:36" ht="15.75">
      <c r="A3" s="1"/>
      <c r="B3" s="9" t="s">
        <v>8</v>
      </c>
      <c r="C3" s="10"/>
      <c r="D3" s="10"/>
      <c r="E3" s="10"/>
      <c r="F3" s="10"/>
      <c r="G3" s="10" t="s">
        <v>9</v>
      </c>
      <c r="H3" s="10"/>
      <c r="I3" s="3"/>
      <c r="J3" s="3"/>
      <c r="K3" s="3"/>
      <c r="L3" s="3"/>
      <c r="M3" s="3"/>
      <c r="N3" s="3"/>
      <c r="O3" s="3"/>
      <c r="P3" s="3"/>
      <c r="Q3" s="3"/>
      <c r="R3" s="3"/>
      <c r="S3" s="3"/>
      <c r="T3" s="3"/>
      <c r="U3" s="3"/>
      <c r="V3" s="3"/>
      <c r="W3" s="3"/>
      <c r="X3" s="3"/>
      <c r="Y3" s="3"/>
      <c r="Z3" s="3"/>
      <c r="AA3" s="3"/>
      <c r="AB3" s="3"/>
      <c r="AC3" s="3"/>
      <c r="AD3" s="3"/>
      <c r="AE3" s="3"/>
      <c r="AF3" s="3"/>
      <c r="AG3" s="3"/>
      <c r="AH3" s="3"/>
      <c r="AI3" s="3"/>
      <c r="AJ3" s="3"/>
    </row>
    <row r="4" spans="1:36" ht="15.75">
      <c r="A4" s="1"/>
      <c r="B4" s="1"/>
      <c r="C4" s="10"/>
      <c r="D4" s="10"/>
      <c r="E4" s="10"/>
      <c r="F4" s="10"/>
      <c r="G4" s="10"/>
      <c r="H4" s="10"/>
      <c r="I4" s="3"/>
      <c r="J4" s="3"/>
      <c r="K4" s="3"/>
      <c r="L4" s="3"/>
      <c r="M4" s="3"/>
      <c r="N4" s="3"/>
      <c r="O4" s="3"/>
      <c r="P4" s="3"/>
      <c r="Q4" s="3"/>
      <c r="R4" s="3"/>
      <c r="S4" s="3"/>
      <c r="T4" s="3"/>
      <c r="U4" s="3"/>
      <c r="V4" s="3"/>
      <c r="W4" s="3"/>
      <c r="X4" s="3"/>
      <c r="Y4" s="3"/>
      <c r="Z4" s="3"/>
      <c r="AA4" s="3"/>
      <c r="AB4" s="3"/>
      <c r="AC4" s="3"/>
      <c r="AD4" s="3"/>
      <c r="AE4" s="3"/>
      <c r="AF4" s="3"/>
      <c r="AG4" s="3"/>
      <c r="AH4" s="3"/>
      <c r="AI4" s="3"/>
      <c r="AJ4" s="3"/>
    </row>
    <row r="5" spans="1:36" ht="15.75">
      <c r="A5" s="1"/>
      <c r="B5" s="1" t="s">
        <v>10</v>
      </c>
      <c r="C5" s="10" t="s">
        <v>11</v>
      </c>
      <c r="D5" s="10"/>
      <c r="E5" s="10"/>
      <c r="F5" s="10"/>
      <c r="G5" s="10"/>
      <c r="H5" s="10"/>
      <c r="I5" s="3"/>
      <c r="J5" s="3"/>
      <c r="K5" s="3"/>
      <c r="L5" s="3"/>
      <c r="M5" s="3"/>
      <c r="N5" s="3"/>
      <c r="O5" s="3"/>
      <c r="P5" s="3"/>
      <c r="Q5" s="3"/>
      <c r="R5" s="3"/>
      <c r="S5" s="3"/>
      <c r="T5" s="3"/>
      <c r="U5" s="3"/>
      <c r="V5" s="3"/>
      <c r="W5" s="3"/>
      <c r="X5" s="3"/>
      <c r="Y5" s="3"/>
      <c r="Z5" s="3"/>
      <c r="AA5" s="3"/>
      <c r="AB5" s="3"/>
      <c r="AC5" s="3"/>
      <c r="AD5" s="3"/>
      <c r="AE5" s="3"/>
      <c r="AF5" s="3"/>
      <c r="AG5" s="3"/>
      <c r="AH5" s="3"/>
      <c r="AI5" s="3"/>
      <c r="AJ5" s="3"/>
    </row>
    <row r="6" spans="1:36" ht="15.75">
      <c r="A6" s="1"/>
      <c r="B6" s="1" t="s">
        <v>12</v>
      </c>
      <c r="C6" s="10" t="s">
        <v>13</v>
      </c>
      <c r="D6" s="10" t="s">
        <v>13</v>
      </c>
      <c r="E6" s="10">
        <v>725916847</v>
      </c>
      <c r="F6" s="10">
        <v>725160801.43999994</v>
      </c>
      <c r="G6" s="11"/>
      <c r="H6" s="11"/>
      <c r="I6" s="30">
        <v>-756044</v>
      </c>
      <c r="J6" s="12">
        <v>725160803</v>
      </c>
      <c r="K6" s="12">
        <f>+F6-J6</f>
        <v>-1.5600000619888306</v>
      </c>
      <c r="L6" s="3" t="s">
        <v>78</v>
      </c>
      <c r="M6" s="3"/>
      <c r="N6" s="3"/>
      <c r="O6" s="3"/>
      <c r="P6" s="3"/>
      <c r="Q6" s="3"/>
      <c r="R6" s="3"/>
      <c r="S6" s="3"/>
      <c r="T6" s="3"/>
      <c r="U6" s="3"/>
      <c r="V6" s="3"/>
      <c r="W6" s="3"/>
      <c r="X6" s="3"/>
      <c r="Y6" s="3"/>
      <c r="Z6" s="3"/>
      <c r="AA6" s="3"/>
      <c r="AB6" s="3"/>
      <c r="AC6" s="3"/>
      <c r="AD6" s="3"/>
      <c r="AE6" s="3"/>
      <c r="AF6" s="3"/>
      <c r="AG6" s="3"/>
      <c r="AH6" s="3"/>
      <c r="AI6" s="3"/>
      <c r="AJ6" s="3"/>
    </row>
    <row r="7" spans="1:36" ht="15.75">
      <c r="A7" s="1"/>
      <c r="B7" s="1" t="s">
        <v>14</v>
      </c>
      <c r="C7" s="10" t="s">
        <v>15</v>
      </c>
      <c r="D7" s="10" t="s">
        <v>15</v>
      </c>
      <c r="E7" s="10">
        <v>299412905</v>
      </c>
      <c r="F7" s="10">
        <v>299412904.5</v>
      </c>
      <c r="G7" s="11"/>
      <c r="H7" s="11"/>
      <c r="I7" s="30"/>
      <c r="J7" s="12">
        <v>299412905</v>
      </c>
      <c r="K7" s="12">
        <f t="shared" ref="K7:K12" si="0">+F7-J7</f>
        <v>-0.5</v>
      </c>
      <c r="L7" s="3" t="s">
        <v>79</v>
      </c>
      <c r="M7" s="3"/>
      <c r="N7" s="3"/>
      <c r="O7" s="3"/>
      <c r="P7" s="3"/>
      <c r="Q7" s="3"/>
      <c r="R7" s="3"/>
      <c r="S7" s="3"/>
      <c r="T7" s="3"/>
      <c r="U7" s="3"/>
      <c r="V7" s="3"/>
      <c r="W7" s="3"/>
      <c r="X7" s="3"/>
      <c r="Y7" s="3"/>
      <c r="Z7" s="3"/>
      <c r="AA7" s="3"/>
      <c r="AB7" s="3"/>
      <c r="AC7" s="3"/>
      <c r="AD7" s="3"/>
      <c r="AE7" s="3"/>
      <c r="AF7" s="3"/>
      <c r="AG7" s="3"/>
      <c r="AH7" s="3"/>
      <c r="AI7" s="3"/>
      <c r="AJ7" s="3"/>
    </row>
    <row r="8" spans="1:36" ht="15.75">
      <c r="A8" s="1"/>
      <c r="B8" s="1" t="s">
        <v>16</v>
      </c>
      <c r="C8" s="10" t="s">
        <v>17</v>
      </c>
      <c r="D8" s="10" t="s">
        <v>17</v>
      </c>
      <c r="E8" s="10">
        <v>565178194</v>
      </c>
      <c r="F8" s="10">
        <v>565178193.94309199</v>
      </c>
      <c r="G8" s="11"/>
      <c r="H8" s="11"/>
      <c r="I8" s="30"/>
      <c r="J8" s="12">
        <v>565178194</v>
      </c>
      <c r="K8" s="12">
        <f t="shared" si="0"/>
        <v>-5.6908011436462402E-2</v>
      </c>
      <c r="L8" s="3" t="s">
        <v>80</v>
      </c>
      <c r="M8" s="3"/>
      <c r="N8" s="3"/>
      <c r="O8" s="3"/>
      <c r="P8" s="3"/>
      <c r="Q8" s="3"/>
      <c r="R8" s="3"/>
      <c r="S8" s="3"/>
      <c r="T8" s="3"/>
      <c r="U8" s="3"/>
      <c r="V8" s="3"/>
      <c r="W8" s="3"/>
      <c r="X8" s="3"/>
      <c r="Y8" s="3"/>
      <c r="Z8" s="3"/>
      <c r="AA8" s="3"/>
      <c r="AB8" s="3"/>
      <c r="AC8" s="3"/>
      <c r="AD8" s="3"/>
      <c r="AE8" s="3"/>
      <c r="AF8" s="3"/>
      <c r="AG8" s="3"/>
      <c r="AH8" s="3"/>
      <c r="AI8" s="3"/>
      <c r="AJ8" s="3"/>
    </row>
    <row r="9" spans="1:36" ht="15.75">
      <c r="A9" s="1"/>
      <c r="B9" s="1" t="s">
        <v>18</v>
      </c>
      <c r="C9" s="10" t="s">
        <v>19</v>
      </c>
      <c r="D9" s="10" t="s">
        <v>20</v>
      </c>
      <c r="E9" s="32">
        <v>147740381</v>
      </c>
      <c r="F9" s="10">
        <v>73208646.720000058</v>
      </c>
      <c r="G9" s="11">
        <v>-74531736.209999993</v>
      </c>
      <c r="H9" s="11"/>
      <c r="I9" s="30"/>
      <c r="J9" s="12">
        <v>73208644.790000007</v>
      </c>
      <c r="K9" s="12">
        <f t="shared" si="0"/>
        <v>1.930000051856041</v>
      </c>
      <c r="L9" s="3" t="s">
        <v>81</v>
      </c>
      <c r="M9" s="3"/>
      <c r="N9" s="3"/>
      <c r="O9" s="3"/>
      <c r="P9" s="3"/>
      <c r="Q9" s="3"/>
      <c r="R9" s="3"/>
      <c r="S9" s="3"/>
      <c r="T9" s="3"/>
      <c r="U9" s="3"/>
      <c r="V9" s="3"/>
      <c r="W9" s="3"/>
      <c r="X9" s="3"/>
      <c r="Y9" s="3"/>
      <c r="Z9" s="3"/>
      <c r="AA9" s="3"/>
      <c r="AB9" s="3"/>
      <c r="AC9" s="3"/>
      <c r="AD9" s="3"/>
      <c r="AE9" s="3"/>
      <c r="AF9" s="3"/>
      <c r="AG9" s="3"/>
      <c r="AH9" s="3"/>
      <c r="AI9" s="3"/>
      <c r="AJ9" s="3"/>
    </row>
    <row r="10" spans="1:36" ht="15.75">
      <c r="A10" s="1"/>
      <c r="B10" s="1" t="s">
        <v>21</v>
      </c>
      <c r="C10" s="10" t="s">
        <v>22</v>
      </c>
      <c r="D10" s="10" t="s">
        <v>23</v>
      </c>
      <c r="E10" s="32">
        <v>37323668</v>
      </c>
      <c r="F10" s="10">
        <v>37323668</v>
      </c>
      <c r="G10" s="11"/>
      <c r="H10" s="11"/>
      <c r="I10" s="30"/>
      <c r="J10" s="12">
        <v>37323668</v>
      </c>
      <c r="K10" s="12">
        <f t="shared" si="0"/>
        <v>0</v>
      </c>
      <c r="L10" s="3" t="s">
        <v>82</v>
      </c>
      <c r="M10" s="3"/>
      <c r="N10" s="3"/>
      <c r="O10" s="3"/>
      <c r="P10" s="3"/>
      <c r="Q10" s="3"/>
      <c r="R10" s="3"/>
      <c r="S10" s="3"/>
      <c r="T10" s="3"/>
      <c r="U10" s="3"/>
      <c r="V10" s="3"/>
      <c r="W10" s="3"/>
      <c r="X10" s="3"/>
      <c r="Y10" s="3"/>
      <c r="Z10" s="3"/>
      <c r="AA10" s="3"/>
      <c r="AB10" s="3"/>
      <c r="AC10" s="3"/>
      <c r="AD10" s="3"/>
      <c r="AE10" s="3"/>
      <c r="AF10" s="3"/>
      <c r="AG10" s="3"/>
      <c r="AH10" s="3"/>
      <c r="AI10" s="3"/>
      <c r="AJ10" s="3"/>
    </row>
    <row r="11" spans="1:36" ht="15.75">
      <c r="A11" s="1"/>
      <c r="B11" s="1" t="s">
        <v>24</v>
      </c>
      <c r="C11" s="10" t="s">
        <v>19</v>
      </c>
      <c r="D11" s="10" t="s">
        <v>25</v>
      </c>
      <c r="E11" s="32">
        <v>6753339</v>
      </c>
      <c r="F11" s="10">
        <v>6753338.9000000004</v>
      </c>
      <c r="G11" s="11"/>
      <c r="H11" s="11"/>
      <c r="I11" s="30"/>
      <c r="J11" s="12">
        <v>6753339</v>
      </c>
      <c r="K11" s="12">
        <f t="shared" si="0"/>
        <v>-9.999999962747097E-2</v>
      </c>
      <c r="L11" s="3" t="s">
        <v>83</v>
      </c>
      <c r="M11" s="3"/>
      <c r="N11" s="3"/>
      <c r="O11" s="3"/>
      <c r="P11" s="3"/>
      <c r="Q11" s="3"/>
      <c r="R11" s="3"/>
      <c r="S11" s="3"/>
      <c r="T11" s="3"/>
      <c r="U11" s="3"/>
      <c r="V11" s="3"/>
      <c r="W11" s="3"/>
      <c r="X11" s="3"/>
      <c r="Y11" s="3"/>
      <c r="Z11" s="3"/>
      <c r="AA11" s="3"/>
      <c r="AB11" s="3"/>
      <c r="AC11" s="3"/>
      <c r="AD11" s="3"/>
      <c r="AE11" s="3"/>
      <c r="AF11" s="3"/>
      <c r="AG11" s="3"/>
      <c r="AH11" s="3"/>
      <c r="AI11" s="3"/>
      <c r="AJ11" s="3"/>
    </row>
    <row r="12" spans="1:36" ht="16.5" thickBot="1">
      <c r="A12" s="1"/>
      <c r="B12" s="1" t="s">
        <v>26</v>
      </c>
      <c r="C12" s="10" t="s">
        <v>27</v>
      </c>
      <c r="D12" s="10" t="s">
        <v>27</v>
      </c>
      <c r="E12" s="13">
        <v>0</v>
      </c>
      <c r="F12" s="13">
        <v>0</v>
      </c>
      <c r="G12" s="11"/>
      <c r="H12" s="11"/>
      <c r="I12" s="30"/>
      <c r="J12" s="12">
        <f t="shared" ref="J12" si="1">E12+SUM(G12:I12)</f>
        <v>0</v>
      </c>
      <c r="K12" s="33">
        <f t="shared" si="0"/>
        <v>0</v>
      </c>
      <c r="L12" s="3"/>
      <c r="M12" s="3"/>
      <c r="N12" s="3"/>
      <c r="O12" s="3"/>
      <c r="P12" s="3"/>
      <c r="Q12" s="3"/>
      <c r="R12" s="3"/>
      <c r="S12" s="3"/>
      <c r="T12" s="3"/>
      <c r="U12" s="3"/>
      <c r="V12" s="3"/>
      <c r="W12" s="3"/>
      <c r="X12" s="3"/>
      <c r="Y12" s="3"/>
      <c r="Z12" s="3"/>
      <c r="AA12" s="3"/>
      <c r="AB12" s="3"/>
      <c r="AC12" s="3"/>
      <c r="AD12" s="3"/>
      <c r="AE12" s="3"/>
      <c r="AF12" s="3"/>
      <c r="AG12" s="3"/>
      <c r="AH12" s="3"/>
      <c r="AI12" s="3"/>
      <c r="AJ12" s="3"/>
    </row>
    <row r="13" spans="1:36" ht="15.75">
      <c r="A13" s="1"/>
      <c r="B13" s="14" t="s">
        <v>28</v>
      </c>
      <c r="C13" s="10" t="s">
        <v>29</v>
      </c>
      <c r="D13" s="10"/>
      <c r="E13" s="10">
        <f>SUM(E6:E12)</f>
        <v>1782325334</v>
      </c>
      <c r="F13" s="10">
        <f>SUM(F6:F12)</f>
        <v>1707037553.5030921</v>
      </c>
      <c r="G13" s="11"/>
      <c r="H13" s="11"/>
      <c r="I13" s="30"/>
      <c r="J13" s="12"/>
      <c r="K13" s="10">
        <f>SUM(K6:K12)</f>
        <v>-0.28690802119672298</v>
      </c>
      <c r="L13" s="3"/>
      <c r="M13" s="3"/>
      <c r="N13" s="3"/>
      <c r="O13" s="3"/>
      <c r="P13" s="3"/>
      <c r="Q13" s="3"/>
      <c r="R13" s="3"/>
      <c r="S13" s="3"/>
      <c r="T13" s="3"/>
      <c r="U13" s="3"/>
      <c r="V13" s="3"/>
      <c r="W13" s="3"/>
      <c r="X13" s="3"/>
      <c r="Y13" s="3"/>
      <c r="Z13" s="3"/>
      <c r="AA13" s="3"/>
      <c r="AB13" s="3"/>
      <c r="AC13" s="3"/>
      <c r="AD13" s="3"/>
      <c r="AE13" s="3"/>
      <c r="AF13" s="3"/>
      <c r="AG13" s="3"/>
      <c r="AH13" s="3"/>
      <c r="AI13" s="3"/>
      <c r="AJ13" s="3"/>
    </row>
    <row r="14" spans="1:36" ht="15.75">
      <c r="A14" s="1"/>
      <c r="B14" s="1"/>
      <c r="C14" s="10"/>
      <c r="D14" s="10"/>
      <c r="E14" s="10"/>
      <c r="F14" s="10"/>
      <c r="G14" s="11"/>
      <c r="H14" s="11"/>
      <c r="I14" s="30"/>
      <c r="J14" s="12"/>
      <c r="K14" s="12"/>
      <c r="L14" s="3"/>
      <c r="M14" s="3"/>
      <c r="N14" s="3"/>
      <c r="O14" s="3"/>
      <c r="P14" s="3"/>
      <c r="Q14" s="3"/>
      <c r="R14" s="3"/>
      <c r="S14" s="3"/>
      <c r="T14" s="3"/>
      <c r="U14" s="3"/>
      <c r="V14" s="3"/>
      <c r="W14" s="3"/>
      <c r="X14" s="3"/>
      <c r="Y14" s="3"/>
      <c r="Z14" s="3"/>
      <c r="AA14" s="3"/>
      <c r="AB14" s="3"/>
      <c r="AC14" s="3"/>
      <c r="AD14" s="3"/>
      <c r="AE14" s="3"/>
      <c r="AF14" s="3"/>
      <c r="AG14" s="3"/>
      <c r="AH14" s="3"/>
      <c r="AI14" s="3"/>
      <c r="AJ14" s="3"/>
    </row>
    <row r="15" spans="1:36" ht="15.75">
      <c r="A15" s="1"/>
      <c r="B15" s="1" t="s">
        <v>30</v>
      </c>
      <c r="C15" s="10" t="s">
        <v>11</v>
      </c>
      <c r="D15" s="35" t="s">
        <v>76</v>
      </c>
      <c r="E15" s="10"/>
      <c r="F15" s="10"/>
      <c r="G15" s="11"/>
      <c r="H15" s="11"/>
      <c r="I15" s="30"/>
      <c r="J15" s="12"/>
      <c r="K15" s="12"/>
      <c r="L15" s="3"/>
      <c r="M15" s="3"/>
      <c r="N15" s="3"/>
      <c r="O15" s="3"/>
      <c r="P15" s="3"/>
      <c r="Q15" s="3"/>
      <c r="R15" s="3"/>
      <c r="S15" s="3"/>
      <c r="T15" s="3"/>
      <c r="U15" s="3"/>
      <c r="V15" s="3"/>
      <c r="W15" s="3"/>
      <c r="X15" s="3"/>
      <c r="Y15" s="3"/>
      <c r="Z15" s="3"/>
      <c r="AA15" s="3"/>
      <c r="AB15" s="3"/>
      <c r="AC15" s="3"/>
      <c r="AD15" s="3"/>
      <c r="AE15" s="3"/>
      <c r="AF15" s="3"/>
      <c r="AG15" s="3"/>
      <c r="AH15" s="3"/>
      <c r="AI15" s="3"/>
      <c r="AJ15" s="3"/>
    </row>
    <row r="16" spans="1:36" ht="15.75">
      <c r="A16" s="1"/>
      <c r="B16" s="1" t="str">
        <f>+B6</f>
        <v xml:space="preserve">  Production</v>
      </c>
      <c r="C16" s="10" t="s">
        <v>31</v>
      </c>
      <c r="D16" s="10" t="s">
        <v>31</v>
      </c>
      <c r="E16" s="10">
        <v>265967088</v>
      </c>
      <c r="F16" s="10">
        <v>265838310.73000002</v>
      </c>
      <c r="G16" s="11"/>
      <c r="H16" s="11"/>
      <c r="I16" s="30">
        <v>-128777</v>
      </c>
      <c r="J16" s="12">
        <v>265838311</v>
      </c>
      <c r="K16" s="12">
        <f t="shared" ref="K16:K22" si="2">+F16-J16</f>
        <v>-0.26999998092651367</v>
      </c>
      <c r="L16" s="3" t="s">
        <v>84</v>
      </c>
      <c r="M16" s="3"/>
      <c r="N16" s="3"/>
      <c r="O16" s="3"/>
      <c r="P16" s="3"/>
      <c r="Q16" s="3"/>
      <c r="R16" s="3"/>
      <c r="S16" s="3"/>
      <c r="T16" s="3"/>
      <c r="U16" s="3"/>
      <c r="V16" s="3"/>
      <c r="W16" s="3"/>
      <c r="X16" s="3"/>
      <c r="Y16" s="3"/>
      <c r="Z16" s="3"/>
      <c r="AA16" s="3"/>
      <c r="AB16" s="3"/>
      <c r="AC16" s="3"/>
      <c r="AD16" s="3"/>
      <c r="AE16" s="3"/>
      <c r="AF16" s="3"/>
      <c r="AG16" s="3"/>
      <c r="AH16" s="3"/>
      <c r="AI16" s="3"/>
      <c r="AJ16" s="3"/>
    </row>
    <row r="17" spans="1:36" ht="15.75">
      <c r="A17" s="1"/>
      <c r="B17" s="1" t="s">
        <v>14</v>
      </c>
      <c r="C17" s="10" t="s">
        <v>32</v>
      </c>
      <c r="D17" s="10" t="s">
        <v>32</v>
      </c>
      <c r="E17" s="10">
        <v>51170688</v>
      </c>
      <c r="F17" s="10">
        <v>51170687.737188719</v>
      </c>
      <c r="G17" s="11"/>
      <c r="H17" s="11"/>
      <c r="I17" s="30"/>
      <c r="J17" s="12">
        <v>51170688</v>
      </c>
      <c r="K17" s="12">
        <f t="shared" si="2"/>
        <v>-0.26281128078699112</v>
      </c>
      <c r="L17" s="3" t="s">
        <v>85</v>
      </c>
      <c r="M17" s="3"/>
      <c r="N17" s="3"/>
      <c r="O17" s="3"/>
      <c r="P17" s="3"/>
      <c r="Q17" s="3"/>
      <c r="R17" s="3"/>
      <c r="S17" s="3"/>
      <c r="T17" s="3"/>
      <c r="U17" s="3"/>
      <c r="V17" s="3"/>
      <c r="W17" s="3"/>
      <c r="X17" s="3"/>
      <c r="Y17" s="3"/>
      <c r="Z17" s="3"/>
      <c r="AA17" s="3"/>
      <c r="AB17" s="3"/>
      <c r="AC17" s="3"/>
      <c r="AD17" s="3"/>
      <c r="AE17" s="3"/>
      <c r="AF17" s="3"/>
      <c r="AG17" s="3"/>
      <c r="AH17" s="3"/>
      <c r="AI17" s="3"/>
      <c r="AJ17" s="3"/>
    </row>
    <row r="18" spans="1:36" ht="15.75">
      <c r="A18" s="1"/>
      <c r="B18" s="1" t="s">
        <v>16</v>
      </c>
      <c r="C18" s="10" t="s">
        <v>33</v>
      </c>
      <c r="D18" s="10" t="s">
        <v>33</v>
      </c>
      <c r="E18" s="10">
        <v>181963880</v>
      </c>
      <c r="F18" s="10">
        <v>181963879.92309201</v>
      </c>
      <c r="G18" s="11"/>
      <c r="H18" s="11"/>
      <c r="I18" s="30"/>
      <c r="J18" s="12">
        <v>181963880</v>
      </c>
      <c r="K18" s="12">
        <f t="shared" si="2"/>
        <v>-7.6907992362976074E-2</v>
      </c>
      <c r="L18" s="3" t="s">
        <v>86</v>
      </c>
      <c r="M18" s="3"/>
      <c r="N18" s="3"/>
      <c r="O18" s="3"/>
      <c r="P18" s="3"/>
      <c r="Q18" s="3"/>
      <c r="R18" s="3"/>
      <c r="S18" s="3"/>
      <c r="T18" s="3"/>
      <c r="U18" s="3"/>
      <c r="V18" s="3"/>
      <c r="W18" s="3"/>
      <c r="X18" s="3"/>
      <c r="Y18" s="3"/>
      <c r="Z18" s="3"/>
      <c r="AA18" s="3"/>
      <c r="AB18" s="3"/>
      <c r="AC18" s="3"/>
      <c r="AD18" s="3"/>
      <c r="AE18" s="3"/>
      <c r="AF18" s="3"/>
      <c r="AG18" s="3"/>
      <c r="AH18" s="3"/>
      <c r="AI18" s="3"/>
      <c r="AJ18" s="3"/>
    </row>
    <row r="19" spans="1:36" ht="15.75">
      <c r="A19" s="1"/>
      <c r="B19" s="1" t="str">
        <f>+B9</f>
        <v xml:space="preserve">  General &amp; Intangible</v>
      </c>
      <c r="C19" s="10" t="s">
        <v>34</v>
      </c>
      <c r="D19" s="10" t="s">
        <v>34</v>
      </c>
      <c r="E19" s="10">
        <v>64008597.795729384</v>
      </c>
      <c r="F19" s="10">
        <v>45128426.884253807</v>
      </c>
      <c r="G19" s="11">
        <v>-15291562.100513101</v>
      </c>
      <c r="H19" s="11">
        <v>-3588609</v>
      </c>
      <c r="I19" s="30"/>
      <c r="J19" s="12">
        <v>45128426.695216283</v>
      </c>
      <c r="K19" s="12">
        <f t="shared" si="2"/>
        <v>0.18903752416372299</v>
      </c>
      <c r="L19" s="3" t="s">
        <v>77</v>
      </c>
      <c r="M19" s="3"/>
      <c r="N19" s="3"/>
      <c r="O19" s="3"/>
      <c r="P19" s="3"/>
      <c r="Q19" s="3"/>
      <c r="R19" s="3"/>
      <c r="S19" s="3"/>
      <c r="T19" s="3"/>
      <c r="U19" s="3"/>
      <c r="V19" s="3"/>
      <c r="W19" s="3"/>
      <c r="X19" s="3"/>
      <c r="Y19" s="3"/>
      <c r="Z19" s="3"/>
      <c r="AA19" s="3"/>
      <c r="AB19" s="3"/>
      <c r="AC19" s="3"/>
      <c r="AD19" s="3"/>
      <c r="AE19" s="3"/>
      <c r="AF19" s="3"/>
      <c r="AG19" s="3"/>
      <c r="AH19" s="3"/>
      <c r="AI19" s="3"/>
      <c r="AJ19" s="3"/>
    </row>
    <row r="20" spans="1:36" ht="15.75">
      <c r="A20" s="1"/>
      <c r="B20" s="1" t="s">
        <v>21</v>
      </c>
      <c r="C20" s="10" t="s">
        <v>22</v>
      </c>
      <c r="D20" s="10" t="s">
        <v>35</v>
      </c>
      <c r="E20" s="10">
        <v>12034656</v>
      </c>
      <c r="F20" s="10">
        <v>12034656</v>
      </c>
      <c r="G20" s="11"/>
      <c r="H20" s="11"/>
      <c r="I20" s="30"/>
      <c r="J20" s="12">
        <v>12034656</v>
      </c>
      <c r="K20" s="12">
        <f t="shared" si="2"/>
        <v>0</v>
      </c>
      <c r="L20" s="3" t="s">
        <v>87</v>
      </c>
      <c r="M20" s="3"/>
      <c r="N20" s="3"/>
      <c r="O20" s="3"/>
      <c r="P20" s="3"/>
      <c r="Q20" s="3"/>
      <c r="R20" s="3"/>
      <c r="S20" s="3"/>
      <c r="T20" s="3"/>
      <c r="U20" s="3"/>
      <c r="V20" s="3"/>
      <c r="W20" s="3"/>
      <c r="X20" s="3"/>
      <c r="Y20" s="3"/>
      <c r="Z20" s="3"/>
      <c r="AA20" s="3"/>
      <c r="AB20" s="3"/>
      <c r="AC20" s="3"/>
      <c r="AD20" s="3"/>
      <c r="AE20" s="3"/>
      <c r="AF20" s="3"/>
      <c r="AG20" s="3"/>
      <c r="AH20" s="3"/>
      <c r="AI20" s="3"/>
      <c r="AJ20" s="3"/>
    </row>
    <row r="21" spans="1:36" ht="15.75">
      <c r="A21" s="1"/>
      <c r="B21" s="1" t="str">
        <f>+B11</f>
        <v xml:space="preserve">  Communication System</v>
      </c>
      <c r="C21" s="10" t="s">
        <v>19</v>
      </c>
      <c r="D21" s="10" t="s">
        <v>36</v>
      </c>
      <c r="E21" s="10">
        <v>2110305.2042706185</v>
      </c>
      <c r="F21" s="10">
        <v>2110305.204270619</v>
      </c>
      <c r="G21" s="11"/>
      <c r="H21" s="11"/>
      <c r="I21" s="31"/>
      <c r="J21" s="12">
        <v>2110305.2042706185</v>
      </c>
      <c r="K21" s="12">
        <f t="shared" si="2"/>
        <v>0</v>
      </c>
      <c r="L21" s="3" t="s">
        <v>88</v>
      </c>
      <c r="M21" s="3"/>
      <c r="N21" s="3"/>
      <c r="O21" s="3"/>
      <c r="P21" s="3"/>
      <c r="Q21" s="3"/>
      <c r="R21" s="3"/>
      <c r="S21" s="3"/>
      <c r="T21" s="3"/>
      <c r="U21" s="3"/>
      <c r="V21" s="3"/>
      <c r="W21" s="3"/>
      <c r="X21" s="3"/>
      <c r="Y21" s="3"/>
      <c r="Z21" s="3"/>
      <c r="AA21" s="3"/>
      <c r="AB21" s="3"/>
      <c r="AC21" s="3"/>
      <c r="AD21" s="3"/>
      <c r="AE21" s="3"/>
      <c r="AF21" s="3"/>
      <c r="AG21" s="3"/>
      <c r="AH21" s="3"/>
      <c r="AI21" s="3"/>
      <c r="AJ21" s="3"/>
    </row>
    <row r="22" spans="1:36" ht="16.5" thickBot="1">
      <c r="A22" s="1"/>
      <c r="B22" s="1" t="str">
        <f>+B12</f>
        <v xml:space="preserve">  Common</v>
      </c>
      <c r="C22" s="10" t="s">
        <v>27</v>
      </c>
      <c r="D22" s="10" t="s">
        <v>27</v>
      </c>
      <c r="E22" s="13">
        <v>0</v>
      </c>
      <c r="F22" s="13">
        <v>0</v>
      </c>
      <c r="G22" s="11"/>
      <c r="H22" s="11"/>
      <c r="I22" s="31"/>
      <c r="J22" s="12">
        <f t="shared" ref="J22" si="3">E22+SUM(G22:I22)</f>
        <v>0</v>
      </c>
      <c r="K22" s="33">
        <f t="shared" si="2"/>
        <v>0</v>
      </c>
      <c r="L22" s="3"/>
      <c r="M22" s="3"/>
      <c r="N22" s="3"/>
      <c r="O22" s="3"/>
      <c r="P22" s="3"/>
      <c r="Q22" s="3"/>
      <c r="R22" s="3"/>
      <c r="S22" s="3"/>
      <c r="T22" s="3"/>
      <c r="U22" s="3"/>
      <c r="V22" s="3"/>
      <c r="W22" s="3"/>
      <c r="X22" s="3"/>
      <c r="Y22" s="3"/>
      <c r="Z22" s="3"/>
      <c r="AA22" s="3"/>
      <c r="AB22" s="3"/>
      <c r="AC22" s="3"/>
      <c r="AD22" s="3"/>
      <c r="AE22" s="3"/>
      <c r="AF22" s="3"/>
      <c r="AG22" s="3"/>
      <c r="AH22" s="3"/>
      <c r="AI22" s="3"/>
      <c r="AJ22" s="3"/>
    </row>
    <row r="23" spans="1:36" ht="15.75">
      <c r="A23" s="1"/>
      <c r="B23" s="1" t="s">
        <v>37</v>
      </c>
      <c r="C23" s="10" t="s">
        <v>38</v>
      </c>
      <c r="D23" s="10"/>
      <c r="E23" s="10">
        <f>SUM(E16:E22)</f>
        <v>577255215</v>
      </c>
      <c r="F23" s="10">
        <f>SUM(F16:F22)</f>
        <v>558246266.47880518</v>
      </c>
      <c r="G23" s="11"/>
      <c r="H23" s="11"/>
      <c r="I23" s="31"/>
      <c r="J23" s="12"/>
      <c r="K23" s="10">
        <f>SUM(K16:K22)</f>
        <v>-0.42068172991275787</v>
      </c>
      <c r="L23" s="3"/>
      <c r="M23" s="3"/>
      <c r="N23" s="3"/>
      <c r="O23" s="3"/>
      <c r="P23" s="3"/>
      <c r="Q23" s="3"/>
      <c r="R23" s="3"/>
      <c r="S23" s="3"/>
      <c r="T23" s="3"/>
      <c r="U23" s="3"/>
      <c r="V23" s="3"/>
      <c r="W23" s="3"/>
      <c r="X23" s="3"/>
      <c r="Y23" s="3"/>
      <c r="Z23" s="3"/>
      <c r="AA23" s="3"/>
      <c r="AB23" s="3"/>
      <c r="AC23" s="3"/>
      <c r="AD23" s="3"/>
      <c r="AE23" s="3"/>
      <c r="AF23" s="3"/>
      <c r="AG23" s="3"/>
      <c r="AH23" s="3"/>
      <c r="AI23" s="3"/>
      <c r="AJ23" s="3"/>
    </row>
    <row r="24" spans="1:36" ht="15.75">
      <c r="A24" s="1"/>
      <c r="B24" s="1"/>
      <c r="C24" s="10" t="s">
        <v>9</v>
      </c>
      <c r="D24" s="10"/>
      <c r="E24" s="10"/>
      <c r="F24" s="1"/>
      <c r="G24" s="11"/>
      <c r="H24" s="11"/>
      <c r="I24" s="31"/>
      <c r="J24" s="12"/>
      <c r="K24" s="12"/>
      <c r="L24" s="3"/>
      <c r="M24" s="3"/>
      <c r="N24" s="3"/>
      <c r="O24" s="3"/>
      <c r="P24" s="3"/>
      <c r="Q24" s="3"/>
      <c r="R24" s="3"/>
      <c r="S24" s="3"/>
      <c r="T24" s="3"/>
      <c r="U24" s="3"/>
      <c r="V24" s="3"/>
      <c r="W24" s="3"/>
      <c r="X24" s="3"/>
      <c r="Y24" s="3"/>
      <c r="Z24" s="3"/>
      <c r="AA24" s="3"/>
      <c r="AB24" s="3"/>
      <c r="AC24" s="3"/>
      <c r="AD24" s="3"/>
      <c r="AE24" s="3"/>
      <c r="AF24" s="3"/>
      <c r="AG24" s="3"/>
      <c r="AH24" s="3"/>
      <c r="AI24" s="3"/>
      <c r="AJ24" s="3"/>
    </row>
    <row r="25" spans="1:36" ht="15.75">
      <c r="A25" s="1"/>
      <c r="B25" s="1"/>
      <c r="C25" s="10"/>
      <c r="D25" s="10"/>
      <c r="E25" s="10"/>
      <c r="F25" s="12"/>
      <c r="G25" s="11"/>
      <c r="H25" s="11"/>
      <c r="I25" s="15"/>
      <c r="J25" s="12"/>
      <c r="K25" s="12"/>
      <c r="L25" s="3"/>
      <c r="M25" s="3"/>
      <c r="N25" s="3"/>
      <c r="O25" s="3"/>
      <c r="P25" s="3"/>
      <c r="Q25" s="3"/>
      <c r="R25" s="3"/>
      <c r="S25" s="3"/>
      <c r="T25" s="3"/>
      <c r="U25" s="3"/>
      <c r="V25" s="3"/>
      <c r="W25" s="3"/>
      <c r="X25" s="3"/>
      <c r="Y25" s="3"/>
      <c r="Z25" s="3"/>
      <c r="AA25" s="3"/>
      <c r="AB25" s="3"/>
      <c r="AC25" s="3"/>
      <c r="AD25" s="3"/>
      <c r="AE25" s="3"/>
      <c r="AF25" s="3"/>
      <c r="AG25" s="3"/>
      <c r="AH25" s="3"/>
      <c r="AI25" s="3"/>
      <c r="AJ25" s="3"/>
    </row>
    <row r="26" spans="1:36" s="23" customFormat="1" ht="15.75" hidden="1">
      <c r="A26" s="16"/>
      <c r="B26" s="17" t="s">
        <v>39</v>
      </c>
      <c r="C26" s="18" t="s">
        <v>40</v>
      </c>
      <c r="D26" s="18"/>
      <c r="E26" s="18"/>
      <c r="F26" s="18"/>
      <c r="G26" s="19"/>
      <c r="H26" s="19"/>
      <c r="I26" s="20"/>
      <c r="J26" s="21"/>
      <c r="K26" s="21"/>
      <c r="L26" s="22"/>
      <c r="M26" s="22"/>
      <c r="N26" s="22"/>
      <c r="O26" s="22"/>
      <c r="P26" s="22"/>
      <c r="Q26" s="22"/>
      <c r="R26" s="22"/>
      <c r="S26" s="22"/>
      <c r="T26" s="22"/>
      <c r="U26" s="22"/>
      <c r="V26" s="22"/>
      <c r="W26" s="22"/>
      <c r="X26" s="22"/>
      <c r="Y26" s="22"/>
      <c r="Z26" s="22"/>
      <c r="AA26" s="22"/>
      <c r="AB26" s="22"/>
      <c r="AC26" s="22"/>
      <c r="AD26" s="22"/>
      <c r="AE26" s="22"/>
      <c r="AF26" s="22"/>
      <c r="AG26" s="22"/>
      <c r="AH26" s="22"/>
      <c r="AI26" s="22"/>
      <c r="AJ26" s="22"/>
    </row>
    <row r="27" spans="1:36" s="23" customFormat="1" ht="15.75" hidden="1">
      <c r="A27" s="16"/>
      <c r="B27" s="16" t="s">
        <v>41</v>
      </c>
      <c r="C27" s="18" t="s">
        <v>42</v>
      </c>
      <c r="D27" s="18" t="s">
        <v>42</v>
      </c>
      <c r="E27" s="21">
        <v>0</v>
      </c>
      <c r="F27" s="21">
        <v>0</v>
      </c>
      <c r="G27" s="19"/>
      <c r="H27" s="19"/>
      <c r="I27" s="20"/>
      <c r="J27" s="21"/>
      <c r="K27" s="21"/>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row>
    <row r="28" spans="1:36" s="23" customFormat="1" ht="15.75" hidden="1">
      <c r="A28" s="16"/>
      <c r="B28" s="16" t="s">
        <v>43</v>
      </c>
      <c r="C28" s="18" t="s">
        <v>44</v>
      </c>
      <c r="D28" s="18" t="s">
        <v>45</v>
      </c>
      <c r="E28" s="21">
        <v>-138786389</v>
      </c>
      <c r="F28" s="21">
        <v>-139177648.6375857</v>
      </c>
      <c r="G28" s="19">
        <v>2569492</v>
      </c>
      <c r="H28" s="19"/>
      <c r="I28" s="20"/>
      <c r="J28" s="21">
        <f>E28+SUM(G28:I28)</f>
        <v>-136216897</v>
      </c>
      <c r="K28" s="21"/>
      <c r="L28" s="22" t="s">
        <v>46</v>
      </c>
      <c r="M28" s="22"/>
      <c r="N28" s="22"/>
      <c r="O28" s="22"/>
      <c r="P28" s="22"/>
      <c r="Q28" s="22"/>
      <c r="R28" s="22"/>
      <c r="S28" s="22"/>
      <c r="T28" s="22"/>
      <c r="U28" s="22"/>
      <c r="V28" s="22"/>
      <c r="W28" s="22"/>
      <c r="X28" s="22"/>
      <c r="Y28" s="22"/>
      <c r="Z28" s="22"/>
      <c r="AA28" s="22"/>
      <c r="AB28" s="22"/>
      <c r="AC28" s="22"/>
      <c r="AD28" s="22"/>
      <c r="AE28" s="22"/>
      <c r="AF28" s="22"/>
      <c r="AG28" s="22"/>
      <c r="AH28" s="22"/>
      <c r="AI28" s="22"/>
      <c r="AJ28" s="22"/>
    </row>
    <row r="29" spans="1:36" s="23" customFormat="1" ht="15.75" hidden="1">
      <c r="A29" s="16"/>
      <c r="B29" s="16" t="s">
        <v>47</v>
      </c>
      <c r="C29" s="18" t="s">
        <v>48</v>
      </c>
      <c r="D29" s="18" t="s">
        <v>48</v>
      </c>
      <c r="E29" s="21">
        <v>-18955496</v>
      </c>
      <c r="F29" s="21">
        <v>-18955496</v>
      </c>
      <c r="G29" s="19"/>
      <c r="H29" s="19"/>
      <c r="I29" s="20"/>
      <c r="J29" s="21">
        <f>E29+SUM(G29:I29)</f>
        <v>-18955496</v>
      </c>
      <c r="K29" s="21"/>
      <c r="L29" s="22"/>
      <c r="M29" s="22"/>
      <c r="N29" s="22"/>
      <c r="O29" s="22"/>
      <c r="P29" s="22"/>
      <c r="Q29" s="22"/>
      <c r="R29" s="22"/>
      <c r="S29" s="22"/>
      <c r="T29" s="22"/>
      <c r="U29" s="22"/>
      <c r="V29" s="22"/>
      <c r="W29" s="22"/>
      <c r="X29" s="22"/>
      <c r="Y29" s="22"/>
      <c r="Z29" s="22"/>
      <c r="AA29" s="22"/>
      <c r="AB29" s="22"/>
      <c r="AC29" s="22"/>
      <c r="AD29" s="22"/>
      <c r="AE29" s="22"/>
      <c r="AF29" s="22"/>
      <c r="AG29" s="22"/>
      <c r="AH29" s="22"/>
      <c r="AI29" s="22"/>
      <c r="AJ29" s="22"/>
    </row>
    <row r="30" spans="1:36" s="23" customFormat="1" ht="15.75" hidden="1">
      <c r="A30" s="16"/>
      <c r="B30" s="16" t="s">
        <v>49</v>
      </c>
      <c r="C30" s="18" t="s">
        <v>50</v>
      </c>
      <c r="D30" s="18" t="s">
        <v>50</v>
      </c>
      <c r="E30" s="21">
        <v>37459191</v>
      </c>
      <c r="F30" s="21">
        <v>37495191</v>
      </c>
      <c r="G30" s="19"/>
      <c r="H30" s="19"/>
      <c r="I30" s="20"/>
      <c r="J30" s="21">
        <f>E30+SUM(G30:I30)</f>
        <v>37459191</v>
      </c>
      <c r="K30" s="21"/>
      <c r="L30" s="22"/>
      <c r="M30" s="22"/>
      <c r="N30" s="22"/>
      <c r="O30" s="22"/>
      <c r="P30" s="22"/>
      <c r="Q30" s="22"/>
      <c r="R30" s="22"/>
      <c r="S30" s="22"/>
      <c r="T30" s="22"/>
      <c r="U30" s="22"/>
      <c r="V30" s="22"/>
      <c r="W30" s="22"/>
      <c r="X30" s="22"/>
      <c r="Y30" s="22"/>
      <c r="Z30" s="22"/>
      <c r="AA30" s="22"/>
      <c r="AB30" s="22"/>
      <c r="AC30" s="22"/>
      <c r="AD30" s="22"/>
      <c r="AE30" s="22"/>
      <c r="AF30" s="22"/>
      <c r="AG30" s="22"/>
      <c r="AH30" s="22"/>
      <c r="AI30" s="22"/>
      <c r="AJ30" s="22"/>
    </row>
    <row r="31" spans="1:36" s="23" customFormat="1" ht="15.75" hidden="1">
      <c r="A31" s="16"/>
      <c r="B31" s="16" t="s">
        <v>51</v>
      </c>
      <c r="C31" s="16" t="s">
        <v>52</v>
      </c>
      <c r="D31" s="16" t="s">
        <v>52</v>
      </c>
      <c r="E31" s="21">
        <v>0</v>
      </c>
      <c r="F31" s="21">
        <v>0</v>
      </c>
      <c r="G31" s="19"/>
      <c r="H31" s="19"/>
      <c r="I31" s="20"/>
      <c r="J31" s="21">
        <f>E31+SUM(G31:I31)</f>
        <v>0</v>
      </c>
      <c r="K31" s="21"/>
      <c r="L31" s="22"/>
      <c r="M31" s="22"/>
      <c r="N31" s="22"/>
      <c r="O31" s="22"/>
      <c r="P31" s="22"/>
      <c r="Q31" s="22"/>
      <c r="R31" s="22"/>
      <c r="S31" s="22"/>
      <c r="T31" s="22"/>
      <c r="U31" s="22"/>
      <c r="V31" s="22"/>
      <c r="W31" s="22"/>
      <c r="X31" s="22"/>
      <c r="Y31" s="22"/>
      <c r="Z31" s="22"/>
      <c r="AA31" s="22"/>
      <c r="AB31" s="22"/>
      <c r="AC31" s="22"/>
      <c r="AD31" s="22"/>
      <c r="AE31" s="22"/>
      <c r="AF31" s="22"/>
      <c r="AG31" s="22"/>
      <c r="AH31" s="22"/>
      <c r="AI31" s="22"/>
      <c r="AJ31" s="22"/>
    </row>
    <row r="32" spans="1:36" s="23" customFormat="1" ht="16.5" hidden="1" thickBot="1">
      <c r="A32" s="16"/>
      <c r="B32" s="16" t="s">
        <v>53</v>
      </c>
      <c r="C32" s="16" t="s">
        <v>54</v>
      </c>
      <c r="D32" s="16" t="s">
        <v>55</v>
      </c>
      <c r="E32" s="24">
        <f>((4437843*0.21)-93487982)</f>
        <v>-92556034.969999999</v>
      </c>
      <c r="F32" s="24">
        <v>-93343907.373960704</v>
      </c>
      <c r="G32" s="19">
        <v>882597</v>
      </c>
      <c r="H32" s="19"/>
      <c r="I32" s="20"/>
      <c r="J32" s="21">
        <f>E32+SUM(G32:I32)</f>
        <v>-91673437.969999999</v>
      </c>
      <c r="K32" s="21"/>
      <c r="L32" s="22" t="s">
        <v>56</v>
      </c>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3" spans="1:36" s="23" customFormat="1" ht="15.75" hidden="1">
      <c r="A33" s="16"/>
      <c r="B33" s="16" t="s">
        <v>57</v>
      </c>
      <c r="C33" s="18" t="s">
        <v>58</v>
      </c>
      <c r="D33" s="18"/>
      <c r="E33" s="21">
        <f>SUM(E27:E32)</f>
        <v>-212838728.97</v>
      </c>
      <c r="F33" s="21">
        <f>SUM(F27:F32)</f>
        <v>-213981861.0115464</v>
      </c>
      <c r="G33" s="19"/>
      <c r="H33" s="19"/>
      <c r="I33" s="25"/>
      <c r="J33" s="21"/>
      <c r="K33" s="21"/>
      <c r="L33" s="22"/>
      <c r="M33" s="22"/>
      <c r="N33" s="22"/>
      <c r="O33" s="22"/>
      <c r="P33" s="22"/>
      <c r="Q33" s="22"/>
      <c r="R33" s="22"/>
      <c r="S33" s="22"/>
      <c r="T33" s="22"/>
      <c r="U33" s="22"/>
      <c r="V33" s="22"/>
      <c r="W33" s="22"/>
      <c r="X33" s="22"/>
      <c r="Y33" s="22"/>
      <c r="Z33" s="22"/>
      <c r="AA33" s="22"/>
      <c r="AB33" s="22"/>
      <c r="AC33" s="22"/>
      <c r="AD33" s="22"/>
      <c r="AE33" s="22"/>
      <c r="AF33" s="22"/>
      <c r="AG33" s="22"/>
      <c r="AH33" s="22"/>
      <c r="AI33" s="22"/>
      <c r="AJ33" s="22"/>
    </row>
    <row r="34" spans="1:36" s="23" customFormat="1" ht="15.75" hidden="1">
      <c r="A34" s="16"/>
      <c r="B34" s="16"/>
      <c r="C34" s="18"/>
      <c r="D34" s="18"/>
      <c r="E34" s="18"/>
      <c r="F34" s="16"/>
      <c r="G34" s="19"/>
      <c r="H34" s="19"/>
      <c r="I34" s="25"/>
      <c r="J34" s="21"/>
      <c r="K34" s="21"/>
      <c r="L34" s="22"/>
      <c r="M34" s="22"/>
      <c r="N34" s="22"/>
      <c r="O34" s="22"/>
      <c r="P34" s="22"/>
      <c r="Q34" s="22"/>
      <c r="R34" s="22"/>
      <c r="S34" s="22"/>
      <c r="T34" s="22"/>
      <c r="U34" s="22"/>
      <c r="V34" s="22"/>
      <c r="W34" s="22"/>
      <c r="X34" s="22"/>
      <c r="Y34" s="22"/>
      <c r="Z34" s="22"/>
      <c r="AA34" s="22"/>
      <c r="AB34" s="22"/>
      <c r="AC34" s="22"/>
      <c r="AD34" s="22"/>
      <c r="AE34" s="22"/>
      <c r="AF34" s="22"/>
      <c r="AG34" s="22"/>
      <c r="AH34" s="22"/>
      <c r="AI34" s="22"/>
      <c r="AJ34" s="22"/>
    </row>
    <row r="35" spans="1:36" s="23" customFormat="1" ht="15.75" hidden="1">
      <c r="A35" s="16"/>
      <c r="B35" s="17" t="s">
        <v>59</v>
      </c>
      <c r="C35" s="18" t="s">
        <v>60</v>
      </c>
      <c r="D35" s="18"/>
      <c r="E35" s="18"/>
      <c r="F35" s="18">
        <v>0</v>
      </c>
      <c r="G35" s="19"/>
      <c r="H35" s="19"/>
      <c r="I35" s="25"/>
      <c r="J35" s="21"/>
      <c r="K35" s="21"/>
      <c r="L35" s="22"/>
      <c r="M35" s="22"/>
      <c r="N35" s="22"/>
      <c r="O35" s="22"/>
      <c r="P35" s="22"/>
      <c r="Q35" s="22"/>
      <c r="R35" s="22"/>
      <c r="S35" s="22"/>
      <c r="T35" s="22"/>
      <c r="U35" s="22"/>
      <c r="V35" s="22"/>
      <c r="W35" s="22"/>
      <c r="X35" s="22"/>
      <c r="Y35" s="22"/>
      <c r="Z35" s="22"/>
      <c r="AA35" s="22"/>
      <c r="AB35" s="22"/>
      <c r="AC35" s="22"/>
      <c r="AD35" s="22"/>
      <c r="AE35" s="22"/>
      <c r="AF35" s="22"/>
      <c r="AG35" s="22"/>
      <c r="AH35" s="22"/>
      <c r="AI35" s="22"/>
      <c r="AJ35" s="22"/>
    </row>
    <row r="36" spans="1:36" s="23" customFormat="1" ht="15.75" hidden="1">
      <c r="A36" s="16"/>
      <c r="B36" s="16"/>
      <c r="C36" s="18"/>
      <c r="D36" s="18"/>
      <c r="E36" s="18"/>
      <c r="F36" s="18"/>
      <c r="G36" s="19"/>
      <c r="H36" s="19"/>
      <c r="I36" s="25"/>
      <c r="J36" s="21"/>
      <c r="K36" s="21"/>
      <c r="L36" s="22"/>
      <c r="M36" s="22"/>
      <c r="N36" s="22"/>
      <c r="O36" s="22"/>
      <c r="P36" s="22"/>
      <c r="Q36" s="22"/>
      <c r="R36" s="22"/>
      <c r="S36" s="22"/>
      <c r="T36" s="22"/>
      <c r="U36" s="22"/>
      <c r="V36" s="22"/>
      <c r="W36" s="22"/>
      <c r="X36" s="22"/>
      <c r="Y36" s="22"/>
      <c r="Z36" s="22"/>
      <c r="AA36" s="22"/>
      <c r="AB36" s="22"/>
      <c r="AC36" s="22"/>
      <c r="AD36" s="22"/>
      <c r="AE36" s="22"/>
      <c r="AF36" s="22"/>
      <c r="AG36" s="22"/>
      <c r="AH36" s="22"/>
      <c r="AI36" s="22"/>
      <c r="AJ36" s="22"/>
    </row>
    <row r="37" spans="1:36" s="23" customFormat="1" ht="15.75" hidden="1">
      <c r="A37" s="16"/>
      <c r="B37" s="16" t="s">
        <v>61</v>
      </c>
      <c r="C37" s="18" t="s">
        <v>9</v>
      </c>
      <c r="D37" s="18"/>
      <c r="E37" s="18"/>
      <c r="F37" s="18"/>
      <c r="G37" s="19"/>
      <c r="H37" s="19"/>
      <c r="I37" s="25"/>
      <c r="J37" s="21"/>
      <c r="K37" s="21"/>
      <c r="L37" s="22"/>
      <c r="M37" s="22"/>
      <c r="N37" s="22"/>
      <c r="O37" s="22"/>
      <c r="P37" s="22"/>
      <c r="Q37" s="22"/>
      <c r="R37" s="22"/>
      <c r="S37" s="22"/>
      <c r="T37" s="22"/>
      <c r="U37" s="22"/>
      <c r="V37" s="22"/>
      <c r="W37" s="22"/>
      <c r="X37" s="22"/>
      <c r="Y37" s="22"/>
      <c r="Z37" s="22"/>
      <c r="AA37" s="22"/>
      <c r="AB37" s="22"/>
      <c r="AC37" s="22"/>
      <c r="AD37" s="22"/>
      <c r="AE37" s="22"/>
      <c r="AF37" s="22"/>
      <c r="AG37" s="22"/>
      <c r="AH37" s="22"/>
      <c r="AI37" s="22"/>
      <c r="AJ37" s="22"/>
    </row>
    <row r="38" spans="1:36" s="23" customFormat="1" ht="15.75" hidden="1">
      <c r="A38" s="16"/>
      <c r="B38" s="16" t="s">
        <v>62</v>
      </c>
      <c r="C38" s="18" t="s">
        <v>63</v>
      </c>
      <c r="D38" s="18" t="s">
        <v>63</v>
      </c>
      <c r="E38" s="18">
        <v>6594612</v>
      </c>
      <c r="F38" s="26">
        <v>6594612</v>
      </c>
      <c r="G38" s="19" t="s">
        <v>9</v>
      </c>
      <c r="H38" s="19"/>
      <c r="I38" s="25"/>
      <c r="J38" s="21">
        <f>E38+SUM(G38:I38)</f>
        <v>6594612</v>
      </c>
      <c r="K38" s="21"/>
      <c r="L38" s="22"/>
      <c r="M38" s="22"/>
      <c r="N38" s="22"/>
      <c r="O38" s="22"/>
      <c r="P38" s="22"/>
      <c r="Q38" s="22"/>
      <c r="R38" s="22"/>
      <c r="S38" s="22"/>
      <c r="T38" s="22"/>
      <c r="U38" s="22"/>
      <c r="V38" s="22"/>
      <c r="W38" s="22"/>
      <c r="X38" s="22"/>
      <c r="Y38" s="22"/>
      <c r="Z38" s="22"/>
      <c r="AA38" s="22"/>
      <c r="AB38" s="22"/>
      <c r="AC38" s="22"/>
      <c r="AD38" s="22"/>
      <c r="AE38" s="22"/>
      <c r="AF38" s="22"/>
      <c r="AG38" s="22"/>
      <c r="AH38" s="22"/>
      <c r="AI38" s="22"/>
      <c r="AJ38" s="22"/>
    </row>
    <row r="39" spans="1:36" s="23" customFormat="1" ht="15.75" hidden="1">
      <c r="A39" s="16"/>
      <c r="B39" s="16" t="s">
        <v>62</v>
      </c>
      <c r="C39" s="18" t="s">
        <v>64</v>
      </c>
      <c r="D39" s="18" t="s">
        <v>64</v>
      </c>
      <c r="E39" s="18">
        <v>21348</v>
      </c>
      <c r="F39" s="26">
        <v>21348.083873841406</v>
      </c>
      <c r="G39" s="18"/>
      <c r="H39" s="18"/>
      <c r="I39" s="22"/>
      <c r="J39" s="21">
        <f>E39+SUM(G39:I39)</f>
        <v>21348</v>
      </c>
      <c r="K39" s="21"/>
      <c r="L39" s="22"/>
      <c r="M39" s="22"/>
      <c r="N39" s="22"/>
      <c r="O39" s="22"/>
      <c r="P39" s="22"/>
      <c r="Q39" s="22"/>
      <c r="R39" s="22"/>
      <c r="S39" s="22"/>
      <c r="T39" s="22"/>
      <c r="U39" s="22"/>
      <c r="V39" s="22"/>
      <c r="W39" s="22"/>
      <c r="X39" s="22"/>
      <c r="Y39" s="22"/>
      <c r="Z39" s="22"/>
      <c r="AA39" s="22"/>
      <c r="AB39" s="22"/>
      <c r="AC39" s="22"/>
      <c r="AD39" s="22"/>
      <c r="AE39" s="22"/>
      <c r="AF39" s="22"/>
      <c r="AG39" s="22"/>
      <c r="AH39" s="22"/>
      <c r="AI39" s="22"/>
      <c r="AJ39" s="22"/>
    </row>
    <row r="40" spans="1:36" s="23" customFormat="1" ht="15.75" hidden="1">
      <c r="A40" s="16"/>
      <c r="B40" s="16" t="s">
        <v>65</v>
      </c>
      <c r="C40" s="18" t="s">
        <v>66</v>
      </c>
      <c r="D40" s="18" t="s">
        <v>66</v>
      </c>
      <c r="E40" s="27">
        <v>4525712</v>
      </c>
      <c r="F40" s="28">
        <v>4525712</v>
      </c>
      <c r="G40" s="18"/>
      <c r="H40" s="18"/>
      <c r="I40" s="22"/>
      <c r="J40" s="21">
        <f>E40+SUM(G40:I40)</f>
        <v>4525712</v>
      </c>
      <c r="K40" s="21"/>
      <c r="L40" s="22"/>
      <c r="M40" s="22"/>
      <c r="N40" s="22"/>
      <c r="O40" s="22"/>
      <c r="P40" s="22"/>
      <c r="Q40" s="22"/>
      <c r="R40" s="22"/>
      <c r="S40" s="22"/>
      <c r="T40" s="22"/>
      <c r="U40" s="22"/>
      <c r="V40" s="22"/>
      <c r="W40" s="22"/>
      <c r="X40" s="22"/>
      <c r="Y40" s="22"/>
      <c r="Z40" s="22"/>
      <c r="AA40" s="22"/>
      <c r="AB40" s="22"/>
      <c r="AC40" s="22"/>
      <c r="AD40" s="22"/>
      <c r="AE40" s="22"/>
      <c r="AF40" s="22"/>
      <c r="AG40" s="22"/>
      <c r="AH40" s="22"/>
      <c r="AI40" s="22"/>
      <c r="AJ40" s="22"/>
    </row>
    <row r="41" spans="1:36" s="23" customFormat="1" ht="15.75" hidden="1">
      <c r="A41" s="16"/>
      <c r="B41" s="16" t="s">
        <v>67</v>
      </c>
      <c r="C41" s="18" t="s">
        <v>68</v>
      </c>
      <c r="D41" s="18"/>
      <c r="E41" s="18">
        <f>SUM(E38:E40)</f>
        <v>11141672</v>
      </c>
      <c r="F41" s="18">
        <f>SUM(F38:F40)</f>
        <v>11141672.083873842</v>
      </c>
      <c r="G41" s="16"/>
      <c r="H41" s="16"/>
      <c r="I41" s="22"/>
      <c r="J41" s="22"/>
      <c r="K41" s="22"/>
      <c r="L41" s="22"/>
      <c r="M41" s="22"/>
      <c r="N41" s="22"/>
      <c r="O41" s="22"/>
      <c r="P41" s="22"/>
      <c r="Q41" s="22"/>
      <c r="R41" s="22"/>
      <c r="S41" s="22"/>
      <c r="T41" s="22"/>
      <c r="U41" s="22"/>
      <c r="V41" s="22"/>
      <c r="W41" s="22"/>
      <c r="X41" s="22"/>
      <c r="Y41" s="22"/>
      <c r="Z41" s="22"/>
      <c r="AA41" s="22"/>
      <c r="AB41" s="22"/>
      <c r="AC41" s="22"/>
      <c r="AD41" s="22"/>
      <c r="AE41" s="22"/>
      <c r="AF41" s="22"/>
      <c r="AG41" s="22"/>
      <c r="AH41" s="22"/>
      <c r="AI41" s="22"/>
      <c r="AJ41" s="22"/>
    </row>
    <row r="42" spans="1:36" s="23" customFormat="1" ht="15.75" hidden="1">
      <c r="A42" s="16"/>
      <c r="B42" s="16"/>
      <c r="C42" s="18"/>
      <c r="D42" s="18"/>
      <c r="E42" s="18"/>
      <c r="F42" s="16"/>
      <c r="G42" s="18"/>
      <c r="H42" s="18"/>
      <c r="I42" s="22"/>
      <c r="J42" s="22"/>
      <c r="K42" s="22"/>
      <c r="L42" s="22"/>
      <c r="M42" s="22"/>
      <c r="N42" s="22"/>
      <c r="O42" s="22"/>
      <c r="P42" s="22"/>
      <c r="Q42" s="22"/>
      <c r="R42" s="22"/>
      <c r="S42" s="22"/>
      <c r="T42" s="22"/>
      <c r="U42" s="22"/>
      <c r="V42" s="22"/>
      <c r="W42" s="22"/>
      <c r="X42" s="22"/>
      <c r="Y42" s="22"/>
      <c r="Z42" s="22"/>
      <c r="AA42" s="22"/>
      <c r="AB42" s="22"/>
      <c r="AC42" s="22"/>
      <c r="AD42" s="22"/>
      <c r="AE42" s="22"/>
      <c r="AF42" s="22"/>
      <c r="AG42" s="22"/>
      <c r="AH42" s="22"/>
      <c r="AI42" s="22"/>
      <c r="AJ42" s="22"/>
    </row>
    <row r="43" spans="1:36" s="23" customFormat="1" ht="15.75" hidden="1">
      <c r="A43" s="16"/>
      <c r="B43" s="16" t="s">
        <v>69</v>
      </c>
      <c r="C43" s="18" t="s">
        <v>70</v>
      </c>
      <c r="D43" s="18"/>
      <c r="E43" s="18"/>
      <c r="F43" s="18"/>
      <c r="G43" s="18"/>
      <c r="H43" s="18"/>
      <c r="I43" s="22"/>
      <c r="J43" s="22"/>
      <c r="K43" s="22"/>
      <c r="L43" s="22"/>
      <c r="M43" s="22"/>
      <c r="N43" s="22"/>
      <c r="O43" s="22"/>
      <c r="P43" s="22"/>
      <c r="Q43" s="22"/>
      <c r="R43" s="22"/>
      <c r="S43" s="22"/>
      <c r="T43" s="22"/>
      <c r="U43" s="22"/>
      <c r="V43" s="22"/>
      <c r="W43" s="22"/>
      <c r="X43" s="22"/>
      <c r="Y43" s="22"/>
      <c r="Z43" s="22"/>
      <c r="AA43" s="22"/>
      <c r="AB43" s="22"/>
      <c r="AC43" s="22"/>
      <c r="AD43" s="22"/>
      <c r="AE43" s="22"/>
      <c r="AF43" s="22"/>
      <c r="AG43" s="22"/>
      <c r="AH43" s="22"/>
      <c r="AI43" s="22"/>
      <c r="AJ43" s="22"/>
    </row>
    <row r="44" spans="1:36" s="23" customFormat="1" hidden="1"/>
    <row r="45" spans="1:36" s="23" customFormat="1" ht="15.75" hidden="1">
      <c r="B45" s="16" t="s">
        <v>71</v>
      </c>
    </row>
    <row r="46" spans="1:36" s="23" customFormat="1" ht="15.75" hidden="1">
      <c r="B46" s="29" t="s">
        <v>72</v>
      </c>
    </row>
  </sheetData>
  <mergeCells count="1">
    <mergeCell ref="G1:I1"/>
  </mergeCells>
  <pageMargins left="0.7" right="0.7" top="0.75" bottom="0.75" header="0.3" footer="0.3"/>
  <pageSetup orientation="portrait" r:id="rId1"/>
</worksheet>
</file>

<file path=docMetadata/LabelInfo.xml><?xml version="1.0" encoding="utf-8"?>
<clbl:labelList xmlns:clbl="http://schemas.microsoft.com/office/2020/mipLabelMetadata">
  <clbl:label id="{68f8783f-150e-4cdb-8b98-b7d9a3065dc2}" enabled="0" method="" siteId="{68f8783f-150e-4cdb-8b98-b7d9a3065dc2}"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Comparison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Adelman, DJ</dc:creator>
  <cp:lastModifiedBy>Mack, Lori</cp:lastModifiedBy>
  <dcterms:created xsi:type="dcterms:W3CDTF">2023-05-29T22:41:24Z</dcterms:created>
  <dcterms:modified xsi:type="dcterms:W3CDTF">2025-09-25T19:09:53Z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