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ates\BHE COE\FERC\Transmission Formula Rate\COE Trans Form Rates 2023\"/>
    </mc:Choice>
  </mc:AlternateContent>
  <xr:revisionPtr revIDLastSave="0" documentId="13_ncr:1_{2637CC00-0D1F-4533-9403-771BA3F2C310}" xr6:coauthVersionLast="47" xr6:coauthVersionMax="47" xr10:uidLastSave="{00000000-0000-0000-0000-000000000000}"/>
  <bookViews>
    <workbookView xWindow="-108" yWindow="-108" windowWidth="23256" windowHeight="12576" tabRatio="866" xr2:uid="{7BEF47CD-AD08-42F7-B8EB-B790E6F13376}"/>
  </bookViews>
  <sheets>
    <sheet name="Capital Structure Workpaper" sheetId="10" r:id="rId1"/>
  </sheets>
  <externalReferences>
    <externalReference r:id="rId2"/>
    <externalReference r:id="rId3"/>
  </externalReferences>
  <definedNames>
    <definedName name="__123Graph_A" hidden="1">[1]Sheet3!#REF!</definedName>
    <definedName name="__123Graph_A1991" hidden="1">[1]Sheet3!#REF!</definedName>
    <definedName name="__123Graph_A1992" hidden="1">[1]Sheet3!#REF!</definedName>
    <definedName name="__123Graph_A1993" hidden="1">[1]Sheet3!#REF!</definedName>
    <definedName name="__123Graph_A1994" hidden="1">[1]Sheet3!#REF!</definedName>
    <definedName name="__123Graph_A1995" hidden="1">[1]Sheet3!#REF!</definedName>
    <definedName name="__123Graph_A1996" hidden="1">[1]Sheet3!#REF!</definedName>
    <definedName name="__123Graph_ABAR" hidden="1">[1]Sheet3!#REF!</definedName>
    <definedName name="__123Graph_B" hidden="1">[1]Sheet3!#REF!</definedName>
    <definedName name="__123Graph_B1991" hidden="1">[1]Sheet3!#REF!</definedName>
    <definedName name="__123Graph_B1992" hidden="1">[1]Sheet3!#REF!</definedName>
    <definedName name="__123Graph_B1993" hidden="1">[1]Sheet3!#REF!</definedName>
    <definedName name="__123Graph_B1994" hidden="1">[1]Sheet3!#REF!</definedName>
    <definedName name="__123Graph_B1995" hidden="1">[1]Sheet3!#REF!</definedName>
    <definedName name="__123Graph_B1996" hidden="1">[1]Sheet3!#REF!</definedName>
    <definedName name="__123Graph_BBAR" hidden="1">[1]Sheet3!#REF!</definedName>
    <definedName name="__123Graph_CBAR" hidden="1">[1]Sheet3!#REF!</definedName>
    <definedName name="__123Graph_DBAR" hidden="1">[1]Sheet3!#REF!</definedName>
    <definedName name="__123Graph_EBAR" hidden="1">[1]Sheet3!#REF!</definedName>
    <definedName name="__123Graph_FBAR" hidden="1">[1]Sheet3!#REF!</definedName>
    <definedName name="__123Graph_X" hidden="1">[1]Sheet3!#REF!</definedName>
    <definedName name="__123Graph_X1991" hidden="1">[1]Sheet3!#REF!</definedName>
    <definedName name="__123Graph_X1992" hidden="1">[1]Sheet3!#REF!</definedName>
    <definedName name="__123Graph_X1993" hidden="1">[1]Sheet3!#REF!</definedName>
    <definedName name="__123Graph_X1994" hidden="1">[1]Sheet3!#REF!</definedName>
    <definedName name="__123Graph_X1995" hidden="1">[1]Sheet3!#REF!</definedName>
    <definedName name="__123Graph_X1996" hidden="1">[1]Sheet3!#REF!</definedName>
    <definedName name="__tet12" hidden="1">{"assumptions",#N/A,FALSE,"Scenario 1";"valuation",#N/A,FALSE,"Scenario 1"}</definedName>
    <definedName name="__tet5" hidden="1">{"assumptions",#N/A,FALSE,"Scenario 1";"valuation",#N/A,FALSE,"Scenario 1"}</definedName>
    <definedName name="_FEB01" hidden="1">{#N/A,#N/A,FALSE,"EMPPAY"}</definedName>
    <definedName name="_Fill" hidden="1">'[2]Exp Detail'!#REF!</definedName>
    <definedName name="_JAN01" hidden="1">{#N/A,#N/A,FALSE,"EMPPAY"}</definedName>
    <definedName name="_JAN2001" hidden="1">{#N/A,#N/A,FALSE,"EMPPAY"}</definedName>
    <definedName name="_Key1" hidden="1">'[2]Exp Detail'!#REF!</definedName>
    <definedName name="_Order1" hidden="1">255</definedName>
    <definedName name="_Order2" hidden="1">255</definedName>
    <definedName name="_Sort" hidden="1">#REF!</definedName>
    <definedName name="_sort2" hidden="1">#REF!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a" hidden="1">{"LBO Summary",#N/A,FALSE,"Summary"}</definedName>
    <definedName name="Alignment" hidden="1">"a1"</definedName>
    <definedName name="AS2DocOpenMode" hidden="1">"AS2DocumentEdit"</definedName>
    <definedName name="ClientMatter" hidden="1">"b1"</definedName>
    <definedName name="Date" hidden="1">"b1"</definedName>
    <definedName name="DEC00" hidden="1">{#N/A,#N/A,FALSE,"ARREC"}</definedName>
    <definedName name="DocumentName" hidden="1">"b1"</definedName>
    <definedName name="DocumentNum" hidden="1">"a1"</definedName>
    <definedName name="FEB00" hidden="1">{#N/A,#N/A,FALSE,"ARREC"}</definedName>
    <definedName name="Library" hidden="1">"a1"</definedName>
    <definedName name="MAY" hidden="1">{#N/A,#N/A,FALSE,"EMPPAY"}</definedName>
    <definedName name="_xlnm.Print_Area" localSheetId="0">'Capital Structure Workpaper'!$A$1:$D$51</definedName>
    <definedName name="test" hidden="1">{"LBO Summary",#N/A,FALSE,"Summary"}</definedName>
    <definedName name="test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{"LBO Summary",#N/A,FALSE,"Summary"}</definedName>
    <definedName name="test4" hidden="1">{"assumptions",#N/A,FALSE,"Scenario 1";"valuation",#N/A,FALSE,"Scenario 1"}</definedName>
    <definedName name="test6" hidden="1">{"LBO Summary",#N/A,FALSE,"Summary"}</definedName>
    <definedName name="TextRefCopyRangeCount" hidden="1">1</definedName>
    <definedName name="Time" hidden="1">"b1"</definedName>
    <definedName name="Typist" hidden="1">"b1"</definedName>
    <definedName name="Value" hidden="1">{"assumptions",#N/A,FALSE,"Scenario 1";"valuation",#N/A,FALSE,"Scenario 1"}</definedName>
    <definedName name="Version" hidden="1">"a1"</definedName>
    <definedName name="wrn.ARREC." hidden="1">{#N/A,#N/A,FALSE,"ARREC"}</definedName>
    <definedName name="wrn.CP._.Demand." hidden="1">{"Retail CP pg1",#N/A,FALSE,"FACTOR3";"Retail CP pg2",#N/A,FALSE,"FACTOR3";"Retail CP pg3",#N/A,FALSE,"FACTOR3"}</definedName>
    <definedName name="wrn.CP._.Demand2." hidden="1">{"Retail CP pg1",#N/A,FALSE,"FACTOR3";"Retail CP pg2",#N/A,FALSE,"FACTOR3";"Retail CP pg3",#N/A,FALSE,"FACTOR3"}</definedName>
    <definedName name="wrn.EMPPAY." hidden="1">{#N/A,#N/A,FALSE,"EMPPAY"}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xx" hidden="1">{#N/A,#N/A,FALSE,"EMPPAY"}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0" l="1"/>
  <c r="D42" i="10"/>
  <c r="D33" i="10"/>
  <c r="D35" i="10" s="1"/>
  <c r="D11" i="10"/>
  <c r="A2" i="10"/>
  <c r="A3" i="10" s="1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D51" i="10" l="1"/>
  <c r="D18" i="10"/>
  <c r="D20" i="10" s="1"/>
</calcChain>
</file>

<file path=xl/sharedStrings.xml><?xml version="1.0" encoding="utf-8"?>
<sst xmlns="http://schemas.openxmlformats.org/spreadsheetml/2006/main" count="43" uniqueCount="32">
  <si>
    <t>Black Hills Colorado Electric, LLC</t>
  </si>
  <si>
    <t>For The 12 Months Ended 12/31/2021</t>
  </si>
  <si>
    <t>Capital Structure Workpaper</t>
  </si>
  <si>
    <t>Long Term Interest</t>
  </si>
  <si>
    <t>117, Column c, line 62</t>
  </si>
  <si>
    <t>117, Column c, line 63</t>
  </si>
  <si>
    <t>117, Column c, line 64</t>
  </si>
  <si>
    <t>117, Column c, line 65</t>
  </si>
  <si>
    <t>117, Column c, line 66</t>
  </si>
  <si>
    <t>117, Column c, line 67</t>
  </si>
  <si>
    <t>Subtotal</t>
  </si>
  <si>
    <t>Interest Expense, Account 430005, Work Order 10076695</t>
  </si>
  <si>
    <t xml:space="preserve">Interest Expense, Account 430005, Work Order 10078079 </t>
  </si>
  <si>
    <t>reserved</t>
  </si>
  <si>
    <t>Subtotal to be excluded</t>
  </si>
  <si>
    <t>Total</t>
  </si>
  <si>
    <t>Proprietary Capital</t>
  </si>
  <si>
    <t>112.16.c</t>
  </si>
  <si>
    <t>Financing Lease Capital</t>
  </si>
  <si>
    <t>216000 RETAINED EARNINGS GENERAL</t>
  </si>
  <si>
    <t>UNDIST YTD NET INCOME</t>
  </si>
  <si>
    <t xml:space="preserve">Subtotal to be excluded </t>
  </si>
  <si>
    <t>Long Term Debt</t>
  </si>
  <si>
    <t xml:space="preserve"> 112, Column c, line 18</t>
  </si>
  <si>
    <t xml:space="preserve"> 112, Column c, line 19</t>
  </si>
  <si>
    <t xml:space="preserve"> 112, Column c, line 20</t>
  </si>
  <si>
    <t xml:space="preserve"> 112, Column c, line 21</t>
  </si>
  <si>
    <t>Notes Payable to Associated Companies</t>
  </si>
  <si>
    <t>233053 I/C NOTES PAYABLE AFFILIATE</t>
  </si>
  <si>
    <t>233153 I/C INTEREST PAYABLE AFFILIATE</t>
  </si>
  <si>
    <t>233053 I/C NOTES PAYABLE AFFILIATE - Storm Uri debt</t>
  </si>
  <si>
    <t>233153 I/C INTEREST PAYABLE AFFILIATE - Storm 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</si>
</sst>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</numFmts>
  <fonts count="14">
    <font>
      <sz val="12"/>
      <name val="Arial MT"/>
    </font>
    <font>
      <sz val="11"/>
      <color theme="1"/>
      <name val="Calibri"/>
      <family val="2"/>
      <scheme val="minor"/>
    </font>
    <font>
      <sz val="12"/>
      <name val="Arial MT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color rgb="FF000099"/>
      <name val="Times New Roman"/>
      <family val="1"/>
    </font>
    <font>
      <u/>
      <sz val="10"/>
      <name val="Times New Roman"/>
      <family val="1"/>
    </font>
    <font>
      <sz val="10"/>
      <name val="Arial Unicode MS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name val="Arial Unicode MS"/>
    </font>
    <font>
      <sz val="11"/>
      <color theme="1"/>
      <name val="Calibri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164" fontId="0" fillId="0" borderId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9" fillId="0" borderId="0"/>
    <xf numFmtId="0" fontId="1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9" fontId="11" fillId="0" borderId="0" applyFont="0" applyFill="0" applyBorder="0" applyAlignment="0" applyProtection="0"/>
  </cellStyleXfs>
  <cellXfs count="19">
    <xf numFmtId="164" fontId="0" fillId="0" borderId="0" xfId="0"/>
    <xf numFmtId="3" fontId="3" fillId="0" borderId="0" xfId="0" applyNumberFormat="1" applyFont="1" applyProtection="1">
      <protection locked="0"/>
    </xf>
    <xf numFmtId="164" fontId="3" fillId="0" borderId="0" xfId="0" applyFont="1"/>
    <xf numFmtId="0" fontId="3" fillId="0" borderId="0" xfId="0" applyNumberFormat="1" applyFont="1" applyProtection="1">
      <protection locked="0"/>
    </xf>
    <xf numFmtId="0" fontId="3" fillId="0" borderId="2" xfId="0" applyNumberFormat="1" applyFont="1" applyBorder="1" applyProtection="1">
      <protection locked="0"/>
    </xf>
    <xf numFmtId="165" fontId="6" fillId="2" borderId="0" xfId="2" applyNumberFormat="1" applyFont="1" applyFill="1" applyProtection="1">
      <protection locked="0"/>
    </xf>
    <xf numFmtId="0" fontId="3" fillId="0" borderId="0" xfId="1" applyNumberFormat="1" applyFont="1" applyAlignment="1">
      <alignment horizontal="left"/>
    </xf>
    <xf numFmtId="164" fontId="4" fillId="0" borderId="0" xfId="0" applyFont="1"/>
    <xf numFmtId="164" fontId="7" fillId="0" borderId="0" xfId="0" applyFont="1"/>
    <xf numFmtId="165" fontId="3" fillId="0" borderId="0" xfId="2" applyNumberFormat="1" applyFont="1"/>
    <xf numFmtId="0" fontId="3" fillId="0" borderId="1" xfId="0" applyNumberFormat="1" applyFont="1" applyBorder="1" applyProtection="1">
      <protection locked="0"/>
    </xf>
    <xf numFmtId="164" fontId="3" fillId="0" borderId="2" xfId="0" applyFont="1" applyBorder="1"/>
    <xf numFmtId="165" fontId="3" fillId="0" borderId="2" xfId="2" applyNumberFormat="1" applyFont="1" applyFill="1" applyBorder="1" applyProtection="1">
      <protection locked="0"/>
    </xf>
    <xf numFmtId="165" fontId="3" fillId="0" borderId="1" xfId="2" applyNumberFormat="1" applyFont="1" applyFill="1" applyBorder="1" applyProtection="1">
      <protection locked="0"/>
    </xf>
    <xf numFmtId="0" fontId="6" fillId="2" borderId="0" xfId="2" applyNumberFormat="1" applyFont="1" applyFill="1" applyProtection="1">
      <protection locked="0"/>
    </xf>
    <xf numFmtId="164" fontId="3" fillId="0" borderId="1" xfId="0" applyFont="1" applyBorder="1"/>
    <xf numFmtId="165" fontId="3" fillId="0" borderId="1" xfId="2" applyNumberFormat="1" applyFont="1" applyBorder="1"/>
    <xf numFmtId="164" fontId="13" fillId="0" borderId="0" xfId="0" applyFont="1"/>
    <xf numFmtId="164" fontId="4" fillId="0" borderId="0" xfId="0" applyFont="1" applyAlignment="1">
      <alignment horizontal="right"/>
    </xf>
  </cellXfs>
  <cellStyles count="14">
    <cellStyle name="Comma" xfId="1" builtinId="3"/>
    <cellStyle name="Comma 10" xfId="3" xr:uid="{D2527A5C-EB4D-48A7-9477-27E5C4D09373}"/>
    <cellStyle name="Comma 5" xfId="11" xr:uid="{CEA852F0-E177-4366-BC5C-E50072399799}"/>
    <cellStyle name="Currency" xfId="2" builtinId="4"/>
    <cellStyle name="Currency 3" xfId="9" xr:uid="{26276C43-74AE-48A1-935A-9F5990ED7507}"/>
    <cellStyle name="Normal" xfId="0" builtinId="0"/>
    <cellStyle name="Normal 14" xfId="4" xr:uid="{DB27F072-0344-47D2-A808-8946D3C651FB}"/>
    <cellStyle name="Normal 2" xfId="5" xr:uid="{CD7BED8B-92EB-473E-A0DF-7C5262676012}"/>
    <cellStyle name="Normal 3" xfId="6" xr:uid="{C83CEB98-3D30-471D-A37A-A8B5304008DD}"/>
    <cellStyle name="Normal 4" xfId="7" xr:uid="{31935DB3-4267-4FD1-AE59-F255DD3001D2}"/>
    <cellStyle name="Normal 5" xfId="12" xr:uid="{3379F572-237C-44AF-8357-6B2BFA6FBA8F}"/>
    <cellStyle name="Normal 6" xfId="8" xr:uid="{B4822C7C-898A-4EE1-BA5D-9F2385FE85A6}"/>
    <cellStyle name="Percent 2" xfId="13" xr:uid="{9C3823FA-74D8-41F6-9E16-570DE099D302}"/>
    <cellStyle name="Percent 5" xfId="10" xr:uid="{5D526280-93B6-4374-9E7A-6D27A8C015A4}"/>
  </cellStyles>
  <dxfs count="0"/>
  <tableStyles count="0" defaultTableStyle="TableStyleMedium2" defaultPivotStyle="PivotStyleLight16"/>
  <colors>
    <mruColors>
      <color rgb="FFCC66FF"/>
      <color rgb="FF0000FF"/>
      <color rgb="FFFFFFCC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ng%20Plan\2009\Documents%20and%20Settings\pkettles\My%20Documents\By%20State\Minnesota\Documents%20and%20Settings\mnguyen\My%20Documents\c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ng%20Plan\2009\Documents%20and%20Settings\pkettles\My%20Documents\By%20State\Minnesota\Documents%20and%20Settings\pkettles\Local%20Settings\Temporary%20Internet%20Files\OLKE\GF%20200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ummary"/>
      <sheetName val="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 Capacity 2003"/>
      <sheetName val="Levy Limit"/>
      <sheetName val="Rev Summary"/>
      <sheetName val="Rev Detail"/>
      <sheetName val="2003 Summary"/>
      <sheetName val="Exp Summary"/>
      <sheetName val="Exp Detail"/>
      <sheetName val="Dept Summary (2)"/>
      <sheetName val="$200K Home"/>
      <sheetName val="Per Capi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B58B2-DAE2-4F87-BA05-EB92C153F800}">
  <dimension ref="A1:F52"/>
  <sheetViews>
    <sheetView tabSelected="1" topLeftCell="A31" workbookViewId="0">
      <selection activeCell="I49" sqref="I49"/>
    </sheetView>
  </sheetViews>
  <sheetFormatPr defaultColWidth="8.88671875" defaultRowHeight="13.15"/>
  <cols>
    <col min="1" max="1" width="5.109375" style="2" customWidth="1"/>
    <col min="2" max="2" width="4.5546875" style="2" customWidth="1"/>
    <col min="3" max="3" width="39.21875" style="2" customWidth="1"/>
    <col min="4" max="4" width="11.33203125" style="2" customWidth="1"/>
    <col min="5" max="16384" width="8.88671875" style="2"/>
  </cols>
  <sheetData>
    <row r="1" spans="1:4">
      <c r="A1" s="6">
        <v>1</v>
      </c>
      <c r="B1" s="7" t="s">
        <v>0</v>
      </c>
      <c r="D1" s="18" t="s">
        <v>1</v>
      </c>
    </row>
    <row r="2" spans="1:4">
      <c r="A2" s="6">
        <f>A1+1</f>
        <v>2</v>
      </c>
      <c r="B2" s="7" t="s">
        <v>2</v>
      </c>
    </row>
    <row r="3" spans="1:4">
      <c r="A3" s="6">
        <f t="shared" ref="A3:A51" si="0">A2+1</f>
        <v>3</v>
      </c>
    </row>
    <row r="4" spans="1:4">
      <c r="A4" s="6">
        <f t="shared" si="0"/>
        <v>4</v>
      </c>
      <c r="B4" s="8" t="s">
        <v>3</v>
      </c>
    </row>
    <row r="5" spans="1:4">
      <c r="A5" s="6">
        <f t="shared" si="0"/>
        <v>5</v>
      </c>
      <c r="C5" s="3" t="s">
        <v>4</v>
      </c>
      <c r="D5" s="5">
        <v>0</v>
      </c>
    </row>
    <row r="6" spans="1:4">
      <c r="A6" s="6">
        <f t="shared" si="0"/>
        <v>6</v>
      </c>
      <c r="C6" s="3" t="s">
        <v>5</v>
      </c>
      <c r="D6" s="5">
        <v>0</v>
      </c>
    </row>
    <row r="7" spans="1:4">
      <c r="A7" s="6">
        <f t="shared" si="0"/>
        <v>7</v>
      </c>
      <c r="C7" s="3" t="s">
        <v>6</v>
      </c>
      <c r="D7" s="5">
        <v>0</v>
      </c>
    </row>
    <row r="8" spans="1:4">
      <c r="A8" s="6">
        <f t="shared" si="0"/>
        <v>8</v>
      </c>
      <c r="C8" s="3" t="s">
        <v>7</v>
      </c>
      <c r="D8" s="5">
        <v>0</v>
      </c>
    </row>
    <row r="9" spans="1:4">
      <c r="A9" s="6">
        <f t="shared" si="0"/>
        <v>9</v>
      </c>
      <c r="C9" s="3" t="s">
        <v>8</v>
      </c>
      <c r="D9" s="5">
        <v>0</v>
      </c>
    </row>
    <row r="10" spans="1:4">
      <c r="A10" s="6">
        <f t="shared" si="0"/>
        <v>10</v>
      </c>
      <c r="C10" s="3" t="s">
        <v>9</v>
      </c>
      <c r="D10" s="5">
        <v>18367660</v>
      </c>
    </row>
    <row r="11" spans="1:4">
      <c r="A11" s="6">
        <f t="shared" si="0"/>
        <v>11</v>
      </c>
      <c r="C11" s="4" t="s">
        <v>10</v>
      </c>
      <c r="D11" s="12">
        <f>SUM(D5:D10)</f>
        <v>18367660</v>
      </c>
    </row>
    <row r="12" spans="1:4">
      <c r="A12" s="6">
        <f t="shared" si="0"/>
        <v>12</v>
      </c>
      <c r="D12" s="9"/>
    </row>
    <row r="13" spans="1:4">
      <c r="A13" s="6">
        <f t="shared" si="0"/>
        <v>13</v>
      </c>
      <c r="C13" s="3" t="s">
        <v>11</v>
      </c>
      <c r="D13" s="5">
        <v>84489.52</v>
      </c>
    </row>
    <row r="14" spans="1:4">
      <c r="A14" s="6">
        <f t="shared" si="0"/>
        <v>14</v>
      </c>
      <c r="C14" s="3" t="s">
        <v>12</v>
      </c>
      <c r="D14" s="5">
        <v>99685.01</v>
      </c>
    </row>
    <row r="15" spans="1:4">
      <c r="A15" s="6">
        <f t="shared" si="0"/>
        <v>15</v>
      </c>
      <c r="C15" s="5" t="s">
        <v>13</v>
      </c>
      <c r="D15" s="5">
        <v>0</v>
      </c>
    </row>
    <row r="16" spans="1:4">
      <c r="A16" s="6">
        <f t="shared" si="0"/>
        <v>16</v>
      </c>
      <c r="C16" s="5" t="s">
        <v>13</v>
      </c>
      <c r="D16" s="5">
        <v>0</v>
      </c>
    </row>
    <row r="17" spans="1:4">
      <c r="A17" s="6">
        <f t="shared" si="0"/>
        <v>17</v>
      </c>
      <c r="C17" s="5" t="s">
        <v>13</v>
      </c>
      <c r="D17" s="5">
        <v>0</v>
      </c>
    </row>
    <row r="18" spans="1:4">
      <c r="A18" s="6">
        <f t="shared" si="0"/>
        <v>18</v>
      </c>
      <c r="C18" s="4" t="s">
        <v>14</v>
      </c>
      <c r="D18" s="12">
        <f>SUM(D13:D17)</f>
        <v>184174.53</v>
      </c>
    </row>
    <row r="19" spans="1:4">
      <c r="A19" s="6">
        <f t="shared" si="0"/>
        <v>19</v>
      </c>
      <c r="D19" s="9"/>
    </row>
    <row r="20" spans="1:4" ht="13.9" thickBot="1">
      <c r="A20" s="6">
        <f t="shared" si="0"/>
        <v>20</v>
      </c>
      <c r="C20" s="10" t="s">
        <v>15</v>
      </c>
      <c r="D20" s="13">
        <f>D11-D18</f>
        <v>18183485.469999999</v>
      </c>
    </row>
    <row r="21" spans="1:4" ht="13.9" thickTop="1">
      <c r="A21" s="6">
        <f t="shared" si="0"/>
        <v>21</v>
      </c>
      <c r="C21" s="9"/>
    </row>
    <row r="22" spans="1:4">
      <c r="A22" s="6">
        <f t="shared" si="0"/>
        <v>22</v>
      </c>
      <c r="B22" s="8" t="s">
        <v>16</v>
      </c>
    </row>
    <row r="23" spans="1:4">
      <c r="A23" s="6">
        <f t="shared" si="0"/>
        <v>23</v>
      </c>
      <c r="C23" s="1" t="s">
        <v>17</v>
      </c>
      <c r="D23" s="5">
        <v>425337316</v>
      </c>
    </row>
    <row r="24" spans="1:4">
      <c r="A24" s="6">
        <f t="shared" si="0"/>
        <v>24</v>
      </c>
    </row>
    <row r="25" spans="1:4">
      <c r="A25" s="6">
        <f t="shared" si="0"/>
        <v>25</v>
      </c>
      <c r="C25" s="8" t="s">
        <v>18</v>
      </c>
    </row>
    <row r="26" spans="1:4">
      <c r="A26" s="6">
        <f t="shared" si="0"/>
        <v>26</v>
      </c>
      <c r="C26" s="14" t="s">
        <v>19</v>
      </c>
      <c r="D26" s="5">
        <v>-44862821</v>
      </c>
    </row>
    <row r="27" spans="1:4">
      <c r="A27" s="6">
        <f t="shared" si="0"/>
        <v>27</v>
      </c>
      <c r="C27" s="14" t="s">
        <v>20</v>
      </c>
      <c r="D27" s="5">
        <v>-2529820</v>
      </c>
    </row>
    <row r="28" spans="1:4">
      <c r="A28" s="6">
        <f t="shared" si="0"/>
        <v>28</v>
      </c>
      <c r="C28" s="5" t="s">
        <v>13</v>
      </c>
      <c r="D28" s="5">
        <v>0</v>
      </c>
    </row>
    <row r="29" spans="1:4">
      <c r="A29" s="6">
        <f t="shared" si="0"/>
        <v>29</v>
      </c>
      <c r="C29" s="5" t="s">
        <v>13</v>
      </c>
      <c r="D29" s="5">
        <v>0</v>
      </c>
    </row>
    <row r="30" spans="1:4">
      <c r="A30" s="6">
        <f t="shared" si="0"/>
        <v>30</v>
      </c>
      <c r="C30" s="5" t="s">
        <v>13</v>
      </c>
      <c r="D30" s="5">
        <v>0</v>
      </c>
    </row>
    <row r="31" spans="1:4">
      <c r="A31" s="6">
        <f t="shared" si="0"/>
        <v>31</v>
      </c>
      <c r="C31" s="5" t="s">
        <v>13</v>
      </c>
      <c r="D31" s="5">
        <v>0</v>
      </c>
    </row>
    <row r="32" spans="1:4">
      <c r="A32" s="6">
        <f t="shared" si="0"/>
        <v>32</v>
      </c>
      <c r="C32" s="5" t="s">
        <v>13</v>
      </c>
      <c r="D32" s="5">
        <v>0</v>
      </c>
    </row>
    <row r="33" spans="1:6">
      <c r="A33" s="6">
        <f t="shared" si="0"/>
        <v>33</v>
      </c>
      <c r="C33" s="11" t="s">
        <v>21</v>
      </c>
      <c r="D33" s="12">
        <f>SUM(D26:D32)</f>
        <v>-47392641</v>
      </c>
    </row>
    <row r="34" spans="1:6">
      <c r="A34" s="6">
        <f t="shared" si="0"/>
        <v>34</v>
      </c>
    </row>
    <row r="35" spans="1:6" ht="13.9" thickBot="1">
      <c r="A35" s="6">
        <f t="shared" si="0"/>
        <v>35</v>
      </c>
      <c r="C35" s="15" t="s">
        <v>15</v>
      </c>
      <c r="D35" s="16">
        <f>D23-D33</f>
        <v>472729957</v>
      </c>
    </row>
    <row r="36" spans="1:6" ht="13.9" thickTop="1">
      <c r="A36" s="6">
        <f t="shared" si="0"/>
        <v>36</v>
      </c>
    </row>
    <row r="37" spans="1:6">
      <c r="A37" s="6">
        <f t="shared" si="0"/>
        <v>37</v>
      </c>
      <c r="B37" s="8" t="s">
        <v>22</v>
      </c>
    </row>
    <row r="38" spans="1:6">
      <c r="A38" s="6">
        <f t="shared" si="0"/>
        <v>38</v>
      </c>
      <c r="C38" s="2" t="s">
        <v>23</v>
      </c>
      <c r="D38" s="5">
        <v>0</v>
      </c>
    </row>
    <row r="39" spans="1:6">
      <c r="A39" s="6">
        <f t="shared" si="0"/>
        <v>39</v>
      </c>
      <c r="C39" s="2" t="s">
        <v>24</v>
      </c>
      <c r="D39" s="5">
        <v>0</v>
      </c>
    </row>
    <row r="40" spans="1:6">
      <c r="A40" s="6">
        <f t="shared" si="0"/>
        <v>40</v>
      </c>
      <c r="C40" s="2" t="s">
        <v>25</v>
      </c>
      <c r="D40" s="5">
        <v>150000000</v>
      </c>
    </row>
    <row r="41" spans="1:6">
      <c r="A41" s="6">
        <f t="shared" si="0"/>
        <v>41</v>
      </c>
      <c r="C41" s="2" t="s">
        <v>26</v>
      </c>
      <c r="D41" s="5">
        <v>0</v>
      </c>
    </row>
    <row r="42" spans="1:6">
      <c r="A42" s="6">
        <f t="shared" si="0"/>
        <v>42</v>
      </c>
      <c r="C42" s="11" t="s">
        <v>10</v>
      </c>
      <c r="D42" s="12">
        <f>SUM(D38:D41)</f>
        <v>150000000</v>
      </c>
    </row>
    <row r="43" spans="1:6">
      <c r="A43" s="6">
        <f t="shared" si="0"/>
        <v>43</v>
      </c>
    </row>
    <row r="44" spans="1:6">
      <c r="A44" s="6">
        <f t="shared" si="0"/>
        <v>44</v>
      </c>
      <c r="C44" s="8" t="s">
        <v>27</v>
      </c>
    </row>
    <row r="45" spans="1:6">
      <c r="A45" s="6">
        <f t="shared" si="0"/>
        <v>45</v>
      </c>
      <c r="C45" s="14" t="s">
        <v>28</v>
      </c>
      <c r="D45" s="5">
        <v>301200000</v>
      </c>
      <c r="F45" s="17"/>
    </row>
    <row r="46" spans="1:6">
      <c r="A46" s="6">
        <f t="shared" si="0"/>
        <v>46</v>
      </c>
      <c r="C46" s="14" t="s">
        <v>29</v>
      </c>
      <c r="D46" s="5">
        <v>1418732</v>
      </c>
      <c r="F46" s="17"/>
    </row>
    <row r="47" spans="1:6">
      <c r="A47" s="6">
        <f t="shared" si="0"/>
        <v>47</v>
      </c>
      <c r="C47" s="14" t="s">
        <v>30</v>
      </c>
      <c r="D47" s="5">
        <v>-23200000</v>
      </c>
    </row>
    <row r="48" spans="1:6">
      <c r="A48" s="6">
        <f t="shared" si="0"/>
        <v>48</v>
      </c>
      <c r="C48" s="5" t="s">
        <v>31</v>
      </c>
      <c r="D48" s="5">
        <v>-23899</v>
      </c>
    </row>
    <row r="49" spans="1:4">
      <c r="A49" s="6">
        <f t="shared" si="0"/>
        <v>49</v>
      </c>
      <c r="C49" s="11" t="s">
        <v>10</v>
      </c>
      <c r="D49" s="12">
        <f>SUM(D45:D48)</f>
        <v>279394833</v>
      </c>
    </row>
    <row r="50" spans="1:4">
      <c r="A50" s="6">
        <f t="shared" si="0"/>
        <v>50</v>
      </c>
    </row>
    <row r="51" spans="1:4" ht="13.9" thickBot="1">
      <c r="A51" s="6">
        <f t="shared" si="0"/>
        <v>51</v>
      </c>
      <c r="C51" s="15" t="s">
        <v>15</v>
      </c>
      <c r="D51" s="16">
        <f>D42+D49</f>
        <v>429394833</v>
      </c>
    </row>
    <row r="52" spans="1:4" ht="13.9" thickTop="1"/>
  </sheetData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49E6B91F5E54409FB923E4B34219BD" ma:contentTypeVersion="6" ma:contentTypeDescription="Create a new document." ma:contentTypeScope="" ma:versionID="139bd069fa21e19b07c5447f517d1350">
  <xsd:schema xmlns:xsd="http://www.w3.org/2001/XMLSchema" xmlns:xs="http://www.w3.org/2001/XMLSchema" xmlns:p="http://schemas.microsoft.com/office/2006/metadata/properties" xmlns:ns2="cccc5702-8e6f-4795-9fed-868bb4a43c75" xmlns:ns3="2cf0024f-6414-4ff3-8cd1-9e447fe593bc" targetNamespace="http://schemas.microsoft.com/office/2006/metadata/properties" ma:root="true" ma:fieldsID="748ec03aa599f726f50cc02490a25cbd" ns2:_="" ns3:_="">
    <xsd:import namespace="cccc5702-8e6f-4795-9fed-868bb4a43c75"/>
    <xsd:import namespace="2cf0024f-6414-4ff3-8cd1-9e447fe593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c5702-8e6f-4795-9fed-868bb4a43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0024f-6414-4ff3-8cd1-9e447fe593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B8D076-5534-4170-9347-D5B5071EEFA0}"/>
</file>

<file path=customXml/itemProps2.xml><?xml version="1.0" encoding="utf-8"?>
<ds:datastoreItem xmlns:ds="http://schemas.openxmlformats.org/officeDocument/2006/customXml" ds:itemID="{BA22B050-1CA0-4542-9B83-4E9E6A98B350}"/>
</file>

<file path=customXml/itemProps3.xml><?xml version="1.0" encoding="utf-8"?>
<ds:datastoreItem xmlns:ds="http://schemas.openxmlformats.org/officeDocument/2006/customXml" ds:itemID="{86816A4C-2FF9-4B30-AF84-2A14ED0471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Schuldt, Rachel</dc:creator>
  <cp:keywords/>
  <dc:description/>
  <cp:lastModifiedBy>Johnson, Samantha</cp:lastModifiedBy>
  <cp:revision/>
  <dcterms:created xsi:type="dcterms:W3CDTF">2022-02-14T18:49:40Z</dcterms:created>
  <dcterms:modified xsi:type="dcterms:W3CDTF">2023-02-24T16:36:47Z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0x0101000949E6B91F5E54409FB923E4B34219BD</vt:lpwstr>
  </property>
</Properties>
</file>