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FERC Compliance\OASIS\BHBE OASIS HOMEPAGE\5 - BHBE JOATT\Annual True-Up\"/>
    </mc:Choice>
  </mc:AlternateContent>
  <bookViews>
    <workbookView xWindow="0" yWindow="0" windowWidth="28800" windowHeight="14235"/>
  </bookViews>
  <sheets>
    <sheet name="BHP Sch. 1" sheetId="1" r:id="rId1"/>
  </sheets>
  <externalReferences>
    <externalReference r:id="rId2"/>
  </externalReferences>
  <definedNames>
    <definedName name="_xlnm.Print_Area" localSheetId="0">'BHP Sch. 1'!$A$1:$I$37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9" i="1" l="1"/>
  <c r="H120" i="1" s="1"/>
  <c r="D28" i="1"/>
  <c r="D27" i="1"/>
  <c r="D30" i="1" s="1"/>
  <c r="D20" i="1"/>
  <c r="D22" i="1" s="1"/>
  <c r="D14" i="1"/>
  <c r="A13" i="1"/>
  <c r="A14" i="1" s="1"/>
  <c r="A15" i="1" s="1"/>
  <c r="A16" i="1" s="1"/>
  <c r="A17" i="1" s="1"/>
  <c r="A18" i="1" s="1"/>
  <c r="A19" i="1" s="1"/>
  <c r="A20" i="1" s="1"/>
  <c r="G12" i="1"/>
  <c r="G13" i="1" s="1"/>
  <c r="H13" i="1" s="1"/>
  <c r="A12" i="1"/>
  <c r="H11" i="1"/>
  <c r="H1" i="1"/>
  <c r="D33" i="1" l="1"/>
  <c r="D31" i="1"/>
  <c r="D34" i="1"/>
  <c r="D32" i="1"/>
  <c r="A21" i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B22" i="1"/>
  <c r="H12" i="1"/>
  <c r="H14" i="1" s="1"/>
</calcChain>
</file>

<file path=xl/sharedStrings.xml><?xml version="1.0" encoding="utf-8"?>
<sst xmlns="http://schemas.openxmlformats.org/spreadsheetml/2006/main" count="58" uniqueCount="49">
  <si>
    <t>Effective August 1, 2019</t>
  </si>
  <si>
    <t>Line</t>
  </si>
  <si>
    <t xml:space="preserve">Company </t>
  </si>
  <si>
    <t>Allocation</t>
  </si>
  <si>
    <t xml:space="preserve">Scheduling </t>
  </si>
  <si>
    <t>No.</t>
  </si>
  <si>
    <t xml:space="preserve">Schedule No. 1 </t>
  </si>
  <si>
    <t>Form No. 1 Refer.</t>
  </si>
  <si>
    <t>Total</t>
  </si>
  <si>
    <t>Method</t>
  </si>
  <si>
    <t>Allocator</t>
  </si>
  <si>
    <t>O&amp;M - Acct 561 (2017)</t>
  </si>
  <si>
    <t>pg 321.85-92.c</t>
  </si>
  <si>
    <t>DA</t>
  </si>
  <si>
    <t xml:space="preserve">   Less Account 561.6</t>
  </si>
  <si>
    <t>pg 321.90.c</t>
  </si>
  <si>
    <t xml:space="preserve">   Less Account 561.7</t>
  </si>
  <si>
    <t>pg 321.91.c</t>
  </si>
  <si>
    <t>Schedule No. 1 Total Rev Requirement</t>
  </si>
  <si>
    <t>Actual Expenses (2018)</t>
  </si>
  <si>
    <t>O&amp;M - Acct 561</t>
  </si>
  <si>
    <t>pg 321.85-92.b</t>
  </si>
  <si>
    <t>pg 321.90.b</t>
  </si>
  <si>
    <t>pg 321.91.b</t>
  </si>
  <si>
    <t>SCHEDULE NO. 1 RATE:</t>
  </si>
  <si>
    <t>REVENUE REQUIREMENT</t>
  </si>
  <si>
    <t>Avg 12 CP+Firm Whlng</t>
  </si>
  <si>
    <t>kW</t>
  </si>
  <si>
    <t>(See Workpaper 7 2017 Actual Load Data)</t>
  </si>
  <si>
    <t>Annual Rate</t>
  </si>
  <si>
    <t>/</t>
  </si>
  <si>
    <t>kW-YR</t>
  </si>
  <si>
    <t>Line 17 / line 18</t>
  </si>
  <si>
    <t>Monthly Rate</t>
  </si>
  <si>
    <t>kW-Mo</t>
  </si>
  <si>
    <t>Line 20 / 12</t>
  </si>
  <si>
    <t>Weekly Rate</t>
  </si>
  <si>
    <t>kW-Wk</t>
  </si>
  <si>
    <t>Line 20 / 52</t>
  </si>
  <si>
    <t>Daily Rate</t>
  </si>
  <si>
    <t>365 days/Yr</t>
  </si>
  <si>
    <t>kW-Day</t>
  </si>
  <si>
    <t>Line 20 / 365</t>
  </si>
  <si>
    <t>Hourly Rate</t>
  </si>
  <si>
    <t>8760 hours/Yr</t>
  </si>
  <si>
    <t>MWH</t>
  </si>
  <si>
    <t>(Line 20 / 8760)*1000</t>
  </si>
  <si>
    <t xml:space="preserve"> </t>
  </si>
  <si>
    <t>TP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</si>
</sst>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0.000%"/>
    <numFmt numFmtId="166" formatCode="_(* #,##0_);_(* \(#,##0\);_(* &quot;-&quot;??_);_(@_)"/>
    <numFmt numFmtId="167" formatCode="_(&quot;$&quot;* #,##0_);_(&quot;$&quot;* \(#,##0\);_(&quot;$&quot;* &quot;-&quot;??_);_(@_)"/>
    <numFmt numFmtId="168" formatCode="_(&quot;$&quot;* #,##0.000_);_(&quot;$&quot;* \(#,##0.000\);_(&quot;$&quot;* &quot;-&quot;??_);_(@_)"/>
  </numFmts>
  <fonts count="11">
    <font>
      <sz val="12"/>
      <name val="Arial MT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u/>
      <sz val="8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5">
    <xf numFmtId="164" fontId="0" fillId="0" borderId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0" fillId="0" borderId="0"/>
  </cellStyleXfs>
  <cellXfs count="31">
    <xf numFmtId="164" fontId="0" fillId="0" borderId="0" xfId="0"/>
    <xf numFmtId="0" fontId="2" fillId="0" borderId="0" xfId="3" applyFont="1" applyFill="1"/>
    <xf numFmtId="0" fontId="1" fillId="0" borderId="0" xfId="3" applyFont="1" applyFill="1"/>
    <xf numFmtId="0" fontId="2" fillId="0" borderId="0" xfId="3" applyFont="1" applyFill="1" applyAlignment="1">
      <alignment horizontal="right"/>
    </xf>
    <xf numFmtId="0" fontId="3" fillId="0" borderId="0" xfId="3" applyFont="1" applyFill="1" applyAlignment="1">
      <alignment horizontal="right"/>
    </xf>
    <xf numFmtId="0" fontId="4" fillId="0" borderId="0" xfId="3" applyFont="1" applyFill="1" applyAlignment="1">
      <alignment horizontal="center"/>
    </xf>
    <xf numFmtId="0" fontId="4" fillId="0" borderId="0" xfId="3" applyFont="1" applyFill="1" applyAlignment="1">
      <alignment horizontal="left"/>
    </xf>
    <xf numFmtId="49" fontId="5" fillId="0" borderId="0" xfId="0" applyNumberFormat="1" applyFont="1" applyFill="1" applyAlignment="1">
      <alignment horizontal="center"/>
    </xf>
    <xf numFmtId="0" fontId="2" fillId="0" borderId="0" xfId="3" applyFont="1" applyFill="1" applyBorder="1" applyAlignment="1">
      <alignment horizontal="center"/>
    </xf>
    <xf numFmtId="0" fontId="2" fillId="0" borderId="0" xfId="3" applyFont="1" applyFill="1" applyAlignment="1">
      <alignment horizontal="center"/>
    </xf>
    <xf numFmtId="0" fontId="2" fillId="0" borderId="1" xfId="3" applyFont="1" applyFill="1" applyBorder="1" applyAlignment="1">
      <alignment horizontal="center"/>
    </xf>
    <xf numFmtId="0" fontId="3" fillId="0" borderId="0" xfId="3" applyFont="1" applyFill="1"/>
    <xf numFmtId="165" fontId="2" fillId="0" borderId="0" xfId="3" applyNumberFormat="1" applyFont="1" applyFill="1"/>
    <xf numFmtId="166" fontId="2" fillId="0" borderId="0" xfId="1" applyNumberFormat="1" applyFont="1" applyFill="1"/>
    <xf numFmtId="6" fontId="2" fillId="0" borderId="2" xfId="3" applyNumberFormat="1" applyFont="1" applyFill="1" applyBorder="1"/>
    <xf numFmtId="6" fontId="3" fillId="0" borderId="2" xfId="3" applyNumberFormat="1" applyFont="1" applyFill="1" applyBorder="1"/>
    <xf numFmtId="3" fontId="2" fillId="0" borderId="0" xfId="3" applyNumberFormat="1" applyFont="1" applyFill="1"/>
    <xf numFmtId="6" fontId="2" fillId="0" borderId="0" xfId="3" applyNumberFormat="1" applyFont="1" applyFill="1" applyBorder="1"/>
    <xf numFmtId="0" fontId="6" fillId="0" borderId="0" xfId="3" applyFont="1" applyFill="1"/>
    <xf numFmtId="167" fontId="4" fillId="0" borderId="0" xfId="2" applyNumberFormat="1" applyFont="1" applyFill="1"/>
    <xf numFmtId="0" fontId="2" fillId="0" borderId="0" xfId="3" quotePrefix="1" applyFont="1" applyFill="1" applyAlignment="1">
      <alignment horizontal="left"/>
    </xf>
    <xf numFmtId="3" fontId="4" fillId="0" borderId="0" xfId="3" applyNumberFormat="1" applyFont="1" applyFill="1"/>
    <xf numFmtId="0" fontId="7" fillId="0" borderId="0" xfId="3" applyFont="1" applyFill="1"/>
    <xf numFmtId="168" fontId="4" fillId="0" borderId="0" xfId="2" applyNumberFormat="1" applyFont="1" applyFill="1" applyAlignment="1">
      <alignment horizontal="right"/>
    </xf>
    <xf numFmtId="0" fontId="7" fillId="0" borderId="0" xfId="3" applyFont="1" applyFill="1" applyAlignment="1">
      <alignment horizontal="left"/>
    </xf>
    <xf numFmtId="0" fontId="5" fillId="0" borderId="0" xfId="3" applyFont="1" applyFill="1"/>
    <xf numFmtId="0" fontId="8" fillId="0" borderId="0" xfId="3" applyFont="1" applyFill="1"/>
    <xf numFmtId="0" fontId="9" fillId="0" borderId="0" xfId="3" applyFont="1" applyFill="1" applyAlignment="1">
      <alignment horizontal="center"/>
    </xf>
    <xf numFmtId="0" fontId="9" fillId="0" borderId="0" xfId="3" applyFont="1" applyFill="1"/>
    <xf numFmtId="164" fontId="0" fillId="0" borderId="0" xfId="0" applyFill="1" applyAlignment="1"/>
    <xf numFmtId="0" fontId="2" fillId="0" borderId="0" xfId="4" applyFont="1" applyFill="1"/>
  </cellXfs>
  <cellStyles count="5">
    <cellStyle name="Comma" xfId="1" builtinId="3"/>
    <cellStyle name="Currency" xfId="2" builtinId="4"/>
    <cellStyle name="Normal" xfId="0" builtinId="0"/>
    <cellStyle name="Normal_Sheet1" xfId="4"/>
    <cellStyle name="Normal_TopSheet Type Ancillaries Worksheet-Updated 8190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18%20BHP%20Attachment%20H%20Transmission%20Rate%20True-Up%20-%20Fina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 AC Rate Design - True-Up"/>
      <sheetName val="True-Up"/>
      <sheetName val="Capital True-up"/>
      <sheetName val="BHP WP5 Depreciation Rates"/>
      <sheetName val="WP6 Rate Base"/>
      <sheetName val="WP7 CU AC LOADS"/>
      <sheetName val="BHP Sch. 1"/>
    </sheetNames>
    <sheetDataSet>
      <sheetData sheetId="0">
        <row r="1">
          <cell r="H1" t="str">
            <v>Date: May 31, 2019</v>
          </cell>
        </row>
      </sheetData>
      <sheetData sheetId="1"/>
      <sheetData sheetId="2"/>
      <sheetData sheetId="3"/>
      <sheetData sheetId="4"/>
      <sheetData sheetId="5">
        <row r="24">
          <cell r="J24">
            <v>964</v>
          </cell>
        </row>
      </sheetData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R120"/>
  <sheetViews>
    <sheetView tabSelected="1" zoomScaleNormal="100" zoomScalePageLayoutView="125" workbookViewId="0">
      <selection activeCell="D29" sqref="D29"/>
    </sheetView>
  </sheetViews>
  <sheetFormatPr defaultColWidth="8.5546875" defaultRowHeight="11.25"/>
  <cols>
    <col min="1" max="1" width="3.77734375" style="1" customWidth="1"/>
    <col min="2" max="2" width="18.44140625" style="1" customWidth="1"/>
    <col min="3" max="3" width="11.77734375" style="1" customWidth="1"/>
    <col min="4" max="4" width="10.109375" style="1" customWidth="1"/>
    <col min="5" max="5" width="0.88671875" style="1" customWidth="1"/>
    <col min="6" max="6" width="10.109375" style="1" customWidth="1"/>
    <col min="7" max="7" width="8.5546875" style="1" customWidth="1"/>
    <col min="8" max="8" width="8" style="1" customWidth="1"/>
    <col min="9" max="12" width="8.5546875" style="1"/>
    <col min="13" max="13" width="11.88671875" style="1" customWidth="1"/>
    <col min="14" max="16384" width="8.5546875" style="1"/>
  </cols>
  <sheetData>
    <row r="1" spans="1:10" ht="12.75">
      <c r="C1" s="2"/>
      <c r="H1" s="3" t="str">
        <f>'[1]CU AC Rate Design - True-Up'!H1</f>
        <v>Date: May 31, 2019</v>
      </c>
      <c r="J1" s="4"/>
    </row>
    <row r="2" spans="1:10">
      <c r="H2" s="3" t="s">
        <v>0</v>
      </c>
    </row>
    <row r="3" spans="1:10" ht="12.75">
      <c r="B3" s="5"/>
      <c r="C3" s="5"/>
      <c r="D3" s="5"/>
      <c r="E3" s="5"/>
      <c r="F3" s="5"/>
      <c r="G3" s="5"/>
      <c r="H3" s="5"/>
      <c r="J3" s="4"/>
    </row>
    <row r="4" spans="1:10" ht="12.75">
      <c r="B4" s="6"/>
      <c r="C4" s="2"/>
    </row>
    <row r="5" spans="1:10" ht="12" customHeight="1">
      <c r="B5" s="7"/>
    </row>
    <row r="8" spans="1:10" ht="13.5" customHeight="1">
      <c r="A8" s="8" t="s">
        <v>1</v>
      </c>
      <c r="D8" s="9" t="s">
        <v>2</v>
      </c>
      <c r="F8" s="9" t="s">
        <v>3</v>
      </c>
      <c r="G8" s="9"/>
      <c r="H8" s="9" t="s">
        <v>4</v>
      </c>
    </row>
    <row r="9" spans="1:10" ht="13.5" customHeight="1">
      <c r="A9" s="10" t="s">
        <v>5</v>
      </c>
      <c r="B9" s="11" t="s">
        <v>6</v>
      </c>
      <c r="C9" s="10" t="s">
        <v>7</v>
      </c>
      <c r="D9" s="10" t="s">
        <v>8</v>
      </c>
      <c r="F9" s="10" t="s">
        <v>9</v>
      </c>
      <c r="G9" s="10" t="s">
        <v>10</v>
      </c>
      <c r="H9" s="10" t="s">
        <v>8</v>
      </c>
    </row>
    <row r="10" spans="1:10" ht="13.5" customHeight="1">
      <c r="G10" s="12"/>
    </row>
    <row r="11" spans="1:10">
      <c r="A11" s="9">
        <v>1</v>
      </c>
      <c r="B11" s="1" t="s">
        <v>11</v>
      </c>
      <c r="C11" s="1" t="s">
        <v>12</v>
      </c>
      <c r="D11" s="13">
        <v>3092752</v>
      </c>
      <c r="F11" s="9" t="s">
        <v>13</v>
      </c>
      <c r="G11" s="12">
        <v>1</v>
      </c>
      <c r="H11" s="13">
        <f>D11*G11</f>
        <v>3092752</v>
      </c>
    </row>
    <row r="12" spans="1:10">
      <c r="A12" s="9">
        <f>+A11+1</f>
        <v>2</v>
      </c>
      <c r="B12" s="1" t="s">
        <v>14</v>
      </c>
      <c r="C12" s="1" t="s">
        <v>15</v>
      </c>
      <c r="D12" s="13">
        <v>19265</v>
      </c>
      <c r="F12" s="9" t="s">
        <v>13</v>
      </c>
      <c r="G12" s="12">
        <f>+G11</f>
        <v>1</v>
      </c>
      <c r="H12" s="13">
        <f>D12*G12</f>
        <v>19265</v>
      </c>
    </row>
    <row r="13" spans="1:10">
      <c r="A13" s="9">
        <f t="shared" ref="A13:A34" si="0">+A12+1</f>
        <v>3</v>
      </c>
      <c r="B13" s="1" t="s">
        <v>16</v>
      </c>
      <c r="C13" s="1" t="s">
        <v>17</v>
      </c>
      <c r="D13" s="13">
        <v>12611</v>
      </c>
      <c r="F13" s="9" t="s">
        <v>13</v>
      </c>
      <c r="G13" s="12">
        <f>+G12</f>
        <v>1</v>
      </c>
      <c r="H13" s="13">
        <f>D13*G13</f>
        <v>12611</v>
      </c>
    </row>
    <row r="14" spans="1:10" ht="12" thickBot="1">
      <c r="A14" s="9">
        <f t="shared" si="0"/>
        <v>4</v>
      </c>
      <c r="B14" s="11" t="s">
        <v>18</v>
      </c>
      <c r="D14" s="14">
        <f>+D11-D12-D13</f>
        <v>3060876</v>
      </c>
      <c r="H14" s="15">
        <f>+H11-H12-H13</f>
        <v>3060876</v>
      </c>
    </row>
    <row r="15" spans="1:10">
      <c r="A15" s="9">
        <f t="shared" si="0"/>
        <v>5</v>
      </c>
    </row>
    <row r="16" spans="1:10">
      <c r="A16" s="9">
        <f t="shared" si="0"/>
        <v>6</v>
      </c>
      <c r="B16" s="11" t="s">
        <v>19</v>
      </c>
    </row>
    <row r="17" spans="1:7">
      <c r="A17" s="9">
        <f t="shared" si="0"/>
        <v>7</v>
      </c>
      <c r="B17" s="1" t="s">
        <v>20</v>
      </c>
      <c r="C17" s="1" t="s">
        <v>21</v>
      </c>
      <c r="D17" s="13">
        <v>2819017</v>
      </c>
    </row>
    <row r="18" spans="1:7">
      <c r="A18" s="9">
        <f t="shared" si="0"/>
        <v>8</v>
      </c>
      <c r="B18" s="1" t="s">
        <v>14</v>
      </c>
      <c r="C18" s="1" t="s">
        <v>22</v>
      </c>
      <c r="D18" s="13">
        <v>243</v>
      </c>
      <c r="F18" s="16"/>
      <c r="G18" s="16"/>
    </row>
    <row r="19" spans="1:7">
      <c r="A19" s="9">
        <f t="shared" si="0"/>
        <v>9</v>
      </c>
      <c r="B19" s="1" t="s">
        <v>16</v>
      </c>
      <c r="C19" s="1" t="s">
        <v>23</v>
      </c>
      <c r="D19" s="13">
        <v>10438</v>
      </c>
      <c r="F19" s="16"/>
      <c r="G19" s="16"/>
    </row>
    <row r="20" spans="1:7" ht="12" thickBot="1">
      <c r="A20" s="9">
        <f t="shared" si="0"/>
        <v>10</v>
      </c>
      <c r="D20" s="14">
        <f>+D17-D18-D19</f>
        <v>2808336</v>
      </c>
      <c r="F20" s="16"/>
      <c r="G20" s="16"/>
    </row>
    <row r="21" spans="1:7">
      <c r="A21" s="9">
        <f t="shared" si="0"/>
        <v>11</v>
      </c>
      <c r="D21" s="17"/>
      <c r="F21" s="16"/>
      <c r="G21" s="16"/>
    </row>
    <row r="22" spans="1:7">
      <c r="A22" s="9">
        <f t="shared" si="0"/>
        <v>12</v>
      </c>
      <c r="B22" s="1" t="str">
        <f>"True-up Amount to be (Refunded)/Paid (line "&amp;A20&amp;"-line "&amp;A14&amp;")"</f>
        <v>True-up Amount to be (Refunded)/Paid (line 10-line 4)</v>
      </c>
      <c r="D22" s="17">
        <f>D20-D14</f>
        <v>-252540</v>
      </c>
      <c r="F22" s="16"/>
      <c r="G22" s="16"/>
    </row>
    <row r="23" spans="1:7">
      <c r="A23" s="9">
        <f t="shared" si="0"/>
        <v>13</v>
      </c>
      <c r="F23" s="16"/>
      <c r="G23" s="16"/>
    </row>
    <row r="24" spans="1:7">
      <c r="A24" s="9">
        <f t="shared" si="0"/>
        <v>14</v>
      </c>
    </row>
    <row r="25" spans="1:7">
      <c r="A25" s="9">
        <f t="shared" si="0"/>
        <v>15</v>
      </c>
      <c r="B25" s="18" t="s">
        <v>24</v>
      </c>
    </row>
    <row r="26" spans="1:7">
      <c r="A26" s="9">
        <f t="shared" si="0"/>
        <v>16</v>
      </c>
    </row>
    <row r="27" spans="1:7" ht="12.75">
      <c r="A27" s="9">
        <f t="shared" si="0"/>
        <v>17</v>
      </c>
      <c r="B27" s="1" t="s">
        <v>25</v>
      </c>
      <c r="D27" s="19">
        <f>D20</f>
        <v>2808336</v>
      </c>
    </row>
    <row r="28" spans="1:7" ht="12.75">
      <c r="A28" s="9">
        <f t="shared" si="0"/>
        <v>18</v>
      </c>
      <c r="B28" s="20" t="s">
        <v>26</v>
      </c>
      <c r="D28" s="21">
        <f>'[1]WP7 CU AC LOADS'!J24*1000</f>
        <v>964000</v>
      </c>
      <c r="F28" s="22" t="s">
        <v>27</v>
      </c>
      <c r="G28" s="1" t="s">
        <v>28</v>
      </c>
    </row>
    <row r="29" spans="1:7" ht="12">
      <c r="A29" s="9">
        <f t="shared" si="0"/>
        <v>19</v>
      </c>
      <c r="F29" s="22"/>
    </row>
    <row r="30" spans="1:7" ht="12.75">
      <c r="A30" s="9">
        <f t="shared" si="0"/>
        <v>20</v>
      </c>
      <c r="B30" s="3" t="s">
        <v>29</v>
      </c>
      <c r="D30" s="23">
        <f>D27/D28</f>
        <v>2.9132116182572614</v>
      </c>
      <c r="E30" s="1" t="s">
        <v>30</v>
      </c>
      <c r="F30" s="24" t="s">
        <v>31</v>
      </c>
      <c r="G30" s="1" t="s">
        <v>32</v>
      </c>
    </row>
    <row r="31" spans="1:7" ht="12.75">
      <c r="A31" s="9">
        <f t="shared" si="0"/>
        <v>21</v>
      </c>
      <c r="B31" s="3" t="s">
        <v>33</v>
      </c>
      <c r="D31" s="23">
        <f>D30/12</f>
        <v>0.24276763485477179</v>
      </c>
      <c r="E31" s="1" t="s">
        <v>30</v>
      </c>
      <c r="F31" s="24" t="s">
        <v>34</v>
      </c>
      <c r="G31" s="1" t="s">
        <v>35</v>
      </c>
    </row>
    <row r="32" spans="1:7" ht="12.75">
      <c r="A32" s="9">
        <f t="shared" si="0"/>
        <v>22</v>
      </c>
      <c r="B32" s="3" t="s">
        <v>36</v>
      </c>
      <c r="D32" s="23">
        <f>D30/52</f>
        <v>5.6023300351101181E-2</v>
      </c>
      <c r="E32" s="1" t="s">
        <v>30</v>
      </c>
      <c r="F32" s="24" t="s">
        <v>37</v>
      </c>
      <c r="G32" s="1" t="s">
        <v>38</v>
      </c>
    </row>
    <row r="33" spans="1:8" ht="12.75">
      <c r="A33" s="9">
        <f t="shared" si="0"/>
        <v>23</v>
      </c>
      <c r="B33" s="3" t="s">
        <v>39</v>
      </c>
      <c r="C33" s="9" t="s">
        <v>40</v>
      </c>
      <c r="D33" s="23">
        <f>D30/365</f>
        <v>7.9814016938555103E-3</v>
      </c>
      <c r="E33" s="1" t="s">
        <v>30</v>
      </c>
      <c r="F33" s="24" t="s">
        <v>41</v>
      </c>
      <c r="G33" s="1" t="s">
        <v>42</v>
      </c>
    </row>
    <row r="34" spans="1:8" ht="12.75">
      <c r="A34" s="9">
        <f t="shared" si="0"/>
        <v>24</v>
      </c>
      <c r="B34" s="3" t="s">
        <v>43</v>
      </c>
      <c r="C34" s="9" t="s">
        <v>44</v>
      </c>
      <c r="D34" s="23">
        <f>(D30/8760)*1000</f>
        <v>0.33255840391064628</v>
      </c>
      <c r="E34" s="1" t="s">
        <v>30</v>
      </c>
      <c r="F34" s="24" t="s">
        <v>45</v>
      </c>
      <c r="G34" s="1" t="s">
        <v>46</v>
      </c>
    </row>
    <row r="35" spans="1:8">
      <c r="B35" s="3"/>
    </row>
    <row r="42" spans="1:8" ht="10.5" customHeight="1"/>
    <row r="46" spans="1:8" ht="15.75">
      <c r="H46" s="25"/>
    </row>
    <row r="47" spans="1:8" ht="15">
      <c r="H47" s="26"/>
    </row>
    <row r="48" spans="1:8">
      <c r="H48" s="1" t="s">
        <v>47</v>
      </c>
    </row>
    <row r="52" spans="1:9" ht="14.25">
      <c r="C52" s="27"/>
    </row>
    <row r="53" spans="1:9" ht="14.25">
      <c r="C53" s="27"/>
    </row>
    <row r="54" spans="1:9" ht="14.25">
      <c r="C54" s="28"/>
    </row>
    <row r="55" spans="1:9" ht="15">
      <c r="A55" s="29"/>
      <c r="B55" s="29"/>
      <c r="C55" s="29"/>
      <c r="D55" s="29"/>
      <c r="E55" s="29"/>
      <c r="F55" s="29"/>
      <c r="G55" s="29"/>
      <c r="H55" s="29"/>
      <c r="I55" s="29"/>
    </row>
    <row r="56" spans="1:9" ht="15">
      <c r="A56" s="29"/>
      <c r="B56" s="29"/>
      <c r="C56" s="29"/>
      <c r="D56" s="29"/>
      <c r="E56" s="29"/>
      <c r="F56" s="29"/>
      <c r="G56" s="29"/>
      <c r="H56" s="29"/>
      <c r="I56" s="29"/>
    </row>
    <row r="57" spans="1:9" ht="15">
      <c r="A57" s="29"/>
      <c r="B57" s="29"/>
      <c r="C57" s="29"/>
      <c r="D57" s="29"/>
      <c r="E57" s="29"/>
      <c r="F57" s="29"/>
      <c r="G57" s="29"/>
      <c r="H57" s="29"/>
      <c r="I57" s="29"/>
    </row>
    <row r="58" spans="1:9" ht="15">
      <c r="A58" s="29"/>
      <c r="B58" s="29"/>
      <c r="C58" s="29"/>
      <c r="D58" s="29"/>
      <c r="E58" s="29"/>
      <c r="F58" s="29"/>
      <c r="G58" s="29"/>
      <c r="H58" s="29"/>
      <c r="I58" s="29"/>
    </row>
    <row r="59" spans="1:9" ht="15">
      <c r="A59" s="29"/>
      <c r="B59" s="29"/>
      <c r="C59" s="29"/>
      <c r="D59" s="29"/>
      <c r="E59" s="29"/>
      <c r="F59" s="29"/>
      <c r="G59" s="29"/>
      <c r="H59" s="29"/>
      <c r="I59" s="29"/>
    </row>
    <row r="60" spans="1:9" ht="15">
      <c r="A60" s="29"/>
      <c r="B60" s="29"/>
      <c r="C60" s="29"/>
      <c r="D60" s="29"/>
      <c r="E60" s="29"/>
      <c r="F60" s="29"/>
      <c r="G60" s="29"/>
      <c r="H60" s="29"/>
      <c r="I60" s="29"/>
    </row>
    <row r="61" spans="1:9" ht="15">
      <c r="A61" s="29"/>
      <c r="B61" s="29"/>
      <c r="C61" s="29"/>
      <c r="D61" s="29"/>
      <c r="E61" s="29"/>
      <c r="F61" s="29"/>
      <c r="G61" s="29"/>
      <c r="H61" s="29"/>
      <c r="I61" s="29"/>
    </row>
    <row r="62" spans="1:9" ht="15">
      <c r="A62" s="29"/>
      <c r="B62" s="29"/>
      <c r="C62" s="29"/>
      <c r="D62" s="29"/>
      <c r="E62" s="29"/>
      <c r="F62" s="29"/>
      <c r="G62" s="29"/>
      <c r="H62" s="29"/>
      <c r="I62" s="29"/>
    </row>
    <row r="63" spans="1:9" ht="15">
      <c r="A63" s="29"/>
      <c r="B63" s="29"/>
      <c r="C63" s="29"/>
      <c r="D63" s="29"/>
      <c r="E63" s="29"/>
      <c r="F63" s="29"/>
      <c r="G63" s="29"/>
      <c r="H63" s="29"/>
      <c r="I63" s="29"/>
    </row>
    <row r="64" spans="1:9" ht="15">
      <c r="A64" s="29"/>
      <c r="B64" s="29"/>
      <c r="C64" s="29"/>
      <c r="D64" s="29"/>
      <c r="E64" s="29"/>
      <c r="F64" s="29"/>
      <c r="G64" s="29"/>
      <c r="H64" s="29"/>
      <c r="I64" s="29"/>
    </row>
    <row r="65" spans="1:9" ht="15">
      <c r="A65" s="29"/>
      <c r="B65" s="29"/>
      <c r="C65" s="29"/>
      <c r="D65" s="29"/>
      <c r="E65" s="29"/>
      <c r="F65" s="29"/>
      <c r="G65" s="29"/>
      <c r="H65" s="29"/>
      <c r="I65" s="29"/>
    </row>
    <row r="66" spans="1:9" ht="15">
      <c r="A66" s="29"/>
      <c r="B66" s="29"/>
      <c r="C66" s="29"/>
      <c r="D66" s="29"/>
      <c r="E66" s="29"/>
      <c r="F66" s="29"/>
      <c r="G66" s="29"/>
      <c r="H66" s="29"/>
      <c r="I66" s="29"/>
    </row>
    <row r="67" spans="1:9" ht="15">
      <c r="A67" s="29"/>
      <c r="B67" s="29"/>
      <c r="C67" s="29"/>
      <c r="D67" s="29"/>
      <c r="E67" s="29"/>
      <c r="F67" s="29"/>
      <c r="G67" s="29"/>
      <c r="H67" s="29"/>
      <c r="I67" s="29"/>
    </row>
    <row r="68" spans="1:9" ht="15">
      <c r="A68" s="29"/>
      <c r="B68" s="29"/>
      <c r="C68" s="29"/>
      <c r="D68" s="29"/>
      <c r="E68" s="29"/>
      <c r="F68" s="29"/>
      <c r="G68" s="29"/>
      <c r="H68" s="29"/>
      <c r="I68" s="29"/>
    </row>
    <row r="69" spans="1:9" ht="15">
      <c r="A69" s="29"/>
      <c r="B69" s="29"/>
      <c r="C69" s="29"/>
      <c r="D69" s="29"/>
      <c r="E69" s="29"/>
      <c r="F69" s="29"/>
      <c r="G69" s="29"/>
      <c r="H69" s="29"/>
      <c r="I69" s="29"/>
    </row>
    <row r="70" spans="1:9" ht="15">
      <c r="A70" s="29"/>
      <c r="B70" s="29"/>
      <c r="C70" s="29"/>
      <c r="D70" s="29"/>
      <c r="E70" s="29"/>
      <c r="F70" s="29"/>
      <c r="G70" s="29"/>
      <c r="H70" s="29"/>
      <c r="I70" s="29"/>
    </row>
    <row r="71" spans="1:9" ht="15">
      <c r="A71" s="29"/>
      <c r="B71" s="29"/>
      <c r="C71" s="29"/>
      <c r="D71" s="29"/>
      <c r="E71" s="29"/>
      <c r="F71" s="29"/>
      <c r="G71" s="29"/>
      <c r="H71" s="29"/>
      <c r="I71" s="29"/>
    </row>
    <row r="72" spans="1:9" ht="15">
      <c r="A72" s="29"/>
      <c r="B72" s="29"/>
      <c r="C72" s="29"/>
      <c r="D72" s="29"/>
      <c r="E72" s="29"/>
      <c r="F72" s="29"/>
      <c r="G72" s="29"/>
      <c r="H72" s="29"/>
      <c r="I72" s="29"/>
    </row>
    <row r="73" spans="1:9" ht="15">
      <c r="A73" s="29"/>
      <c r="B73" s="29"/>
      <c r="C73" s="29"/>
      <c r="D73" s="29"/>
      <c r="E73" s="29"/>
      <c r="F73" s="29"/>
      <c r="G73" s="29"/>
      <c r="H73" s="29"/>
      <c r="I73" s="29"/>
    </row>
    <row r="74" spans="1:9" ht="15">
      <c r="A74" s="29"/>
      <c r="B74" s="29"/>
      <c r="C74" s="29"/>
      <c r="D74" s="29"/>
      <c r="E74" s="29"/>
      <c r="F74" s="29"/>
      <c r="G74" s="29"/>
      <c r="H74" s="29"/>
      <c r="I74" s="29"/>
    </row>
    <row r="75" spans="1:9" ht="15">
      <c r="A75" s="29"/>
      <c r="B75" s="29"/>
      <c r="C75" s="29"/>
      <c r="D75" s="29"/>
      <c r="E75" s="29"/>
      <c r="F75" s="29"/>
      <c r="G75" s="29"/>
      <c r="H75" s="29"/>
      <c r="I75" s="29"/>
    </row>
    <row r="76" spans="1:9" ht="15">
      <c r="A76" s="29"/>
      <c r="B76" s="29"/>
      <c r="C76" s="29"/>
      <c r="D76" s="29"/>
      <c r="E76" s="29"/>
      <c r="F76" s="29"/>
      <c r="G76" s="29"/>
      <c r="H76" s="29"/>
      <c r="I76" s="29"/>
    </row>
    <row r="77" spans="1:9" ht="15">
      <c r="A77" s="29"/>
      <c r="B77" s="29"/>
      <c r="C77" s="29"/>
      <c r="D77" s="29"/>
      <c r="E77" s="29"/>
      <c r="F77" s="29"/>
      <c r="G77" s="29"/>
      <c r="H77" s="29"/>
      <c r="I77" s="29"/>
    </row>
    <row r="78" spans="1:9" ht="15">
      <c r="A78" s="29"/>
      <c r="B78" s="29"/>
      <c r="C78" s="29"/>
      <c r="D78" s="29"/>
      <c r="E78" s="29"/>
      <c r="F78" s="29"/>
      <c r="G78" s="29"/>
      <c r="H78" s="29"/>
      <c r="I78" s="29"/>
    </row>
    <row r="79" spans="1:9" ht="15">
      <c r="A79" s="29"/>
      <c r="B79" s="29"/>
      <c r="C79" s="29"/>
      <c r="D79" s="29"/>
      <c r="E79" s="29"/>
      <c r="F79" s="29"/>
      <c r="G79" s="29"/>
      <c r="H79" s="29"/>
      <c r="I79" s="29"/>
    </row>
    <row r="80" spans="1:9" ht="15">
      <c r="A80" s="29"/>
      <c r="B80" s="29"/>
      <c r="C80" s="29"/>
      <c r="D80" s="29"/>
      <c r="E80" s="29"/>
      <c r="F80" s="29"/>
      <c r="G80" s="29"/>
      <c r="H80" s="29"/>
      <c r="I80" s="29"/>
    </row>
    <row r="81" spans="1:18" ht="15">
      <c r="A81" s="29"/>
      <c r="B81" s="29"/>
      <c r="C81" s="29"/>
      <c r="D81" s="29"/>
      <c r="E81" s="29"/>
      <c r="F81" s="29"/>
      <c r="G81" s="29"/>
      <c r="H81" s="29"/>
      <c r="I81" s="29"/>
    </row>
    <row r="82" spans="1:18" ht="15">
      <c r="A82" s="29"/>
      <c r="B82" s="29"/>
      <c r="C82" s="29"/>
      <c r="D82" s="29"/>
      <c r="E82" s="29"/>
      <c r="F82" s="29"/>
      <c r="G82" s="29"/>
      <c r="H82" s="29"/>
      <c r="I82" s="29"/>
    </row>
    <row r="83" spans="1:18" ht="15">
      <c r="A83" s="29"/>
      <c r="B83" s="29"/>
      <c r="C83" s="29"/>
      <c r="D83" s="29"/>
      <c r="E83" s="29"/>
      <c r="F83" s="29"/>
      <c r="G83" s="29"/>
      <c r="H83" s="29"/>
      <c r="I83" s="29"/>
    </row>
    <row r="84" spans="1:18" ht="15">
      <c r="A84" s="29"/>
      <c r="B84" s="29"/>
      <c r="C84" s="29"/>
      <c r="D84" s="29"/>
      <c r="E84" s="29"/>
      <c r="F84" s="29"/>
      <c r="G84" s="29"/>
      <c r="H84" s="29"/>
      <c r="I84" s="29"/>
    </row>
    <row r="85" spans="1:18" ht="15">
      <c r="A85" s="29"/>
      <c r="B85" s="29"/>
      <c r="C85" s="29"/>
      <c r="D85" s="29"/>
      <c r="E85" s="29"/>
      <c r="F85" s="29"/>
      <c r="G85" s="29"/>
      <c r="H85" s="29"/>
      <c r="I85" s="29"/>
    </row>
    <row r="86" spans="1:18" ht="15">
      <c r="A86" s="29"/>
      <c r="B86" s="29"/>
      <c r="C86" s="29"/>
      <c r="D86" s="29"/>
      <c r="E86" s="29"/>
      <c r="F86" s="29"/>
      <c r="G86" s="29"/>
      <c r="H86" s="29"/>
      <c r="I86" s="29"/>
    </row>
    <row r="87" spans="1:18" ht="15">
      <c r="A87" s="29"/>
      <c r="B87" s="29"/>
      <c r="C87" s="29"/>
      <c r="D87" s="29"/>
      <c r="E87" s="29"/>
      <c r="F87" s="29"/>
      <c r="G87" s="29"/>
      <c r="H87" s="29"/>
      <c r="I87" s="29"/>
    </row>
    <row r="88" spans="1:18" ht="15">
      <c r="A88" s="29"/>
      <c r="B88" s="29"/>
      <c r="C88" s="29"/>
      <c r="D88" s="29"/>
      <c r="E88" s="29"/>
      <c r="F88" s="29"/>
      <c r="G88" s="29"/>
      <c r="H88" s="29"/>
      <c r="I88" s="29"/>
    </row>
    <row r="89" spans="1:18" ht="15">
      <c r="A89" s="29"/>
      <c r="B89" s="29"/>
      <c r="C89" s="29"/>
      <c r="D89" s="29"/>
      <c r="E89" s="29"/>
      <c r="F89" s="29"/>
      <c r="G89" s="29"/>
      <c r="H89" s="29"/>
      <c r="I89" s="29"/>
    </row>
    <row r="90" spans="1:18" ht="15">
      <c r="A90" s="29"/>
      <c r="B90" s="29"/>
      <c r="C90" s="29"/>
      <c r="D90" s="29"/>
      <c r="E90" s="29"/>
      <c r="F90" s="29"/>
      <c r="G90" s="29"/>
      <c r="H90" s="29"/>
      <c r="I90" s="29"/>
    </row>
    <row r="91" spans="1:18" ht="15">
      <c r="A91" s="29"/>
      <c r="B91" s="29"/>
      <c r="C91" s="29"/>
      <c r="D91" s="29"/>
      <c r="E91" s="29"/>
      <c r="F91" s="29"/>
      <c r="G91" s="29"/>
      <c r="H91" s="29"/>
      <c r="I91" s="29"/>
    </row>
    <row r="92" spans="1:18" ht="15">
      <c r="A92" s="29"/>
      <c r="B92" s="29"/>
      <c r="C92" s="29"/>
      <c r="D92" s="29"/>
      <c r="E92" s="29"/>
      <c r="F92" s="29"/>
      <c r="G92" s="29"/>
      <c r="H92" s="29"/>
      <c r="I92" s="29"/>
      <c r="M92" s="30"/>
      <c r="O92" s="30"/>
      <c r="P92" s="30"/>
      <c r="Q92" s="30"/>
      <c r="R92" s="30"/>
    </row>
    <row r="93" spans="1:18" ht="15">
      <c r="A93" s="29"/>
      <c r="B93" s="29"/>
      <c r="C93" s="29"/>
      <c r="D93" s="29"/>
      <c r="E93" s="29"/>
      <c r="F93" s="29"/>
      <c r="G93" s="29"/>
      <c r="H93" s="29"/>
      <c r="I93" s="29"/>
      <c r="J93" s="30"/>
    </row>
    <row r="94" spans="1:18" ht="15">
      <c r="A94" s="29"/>
      <c r="B94" s="29"/>
      <c r="C94" s="29"/>
      <c r="D94" s="29"/>
      <c r="E94" s="29"/>
      <c r="F94" s="29"/>
      <c r="G94" s="29"/>
      <c r="H94" s="29"/>
      <c r="I94" s="29"/>
      <c r="M94" s="30"/>
      <c r="O94" s="30"/>
      <c r="P94" s="30"/>
      <c r="Q94" s="30"/>
      <c r="R94" s="30"/>
    </row>
    <row r="95" spans="1:18" ht="15">
      <c r="A95" s="29"/>
      <c r="B95" s="29"/>
      <c r="C95" s="29"/>
      <c r="D95" s="29"/>
      <c r="E95" s="29"/>
      <c r="F95" s="29"/>
      <c r="G95" s="29"/>
      <c r="H95" s="29"/>
      <c r="I95" s="29"/>
    </row>
    <row r="96" spans="1:18" ht="15">
      <c r="A96" s="29"/>
      <c r="B96" s="29"/>
      <c r="C96" s="29"/>
      <c r="D96" s="29"/>
      <c r="E96" s="29"/>
      <c r="F96" s="29"/>
      <c r="G96" s="29"/>
      <c r="H96" s="29"/>
      <c r="I96" s="29"/>
    </row>
    <row r="97" spans="1:9" ht="15">
      <c r="A97" s="29"/>
      <c r="B97" s="29"/>
      <c r="C97" s="29"/>
      <c r="D97" s="29"/>
      <c r="E97" s="29"/>
      <c r="F97" s="29"/>
      <c r="G97" s="29"/>
      <c r="H97" s="29"/>
      <c r="I97" s="29"/>
    </row>
    <row r="98" spans="1:9" ht="15">
      <c r="A98" s="29"/>
      <c r="B98" s="29"/>
      <c r="C98" s="29"/>
      <c r="D98" s="29"/>
      <c r="E98" s="29"/>
      <c r="F98" s="29"/>
      <c r="G98" s="29"/>
      <c r="H98" s="29"/>
      <c r="I98" s="29"/>
    </row>
    <row r="99" spans="1:9" ht="15">
      <c r="A99" s="29"/>
      <c r="B99" s="29"/>
      <c r="C99" s="29"/>
      <c r="D99" s="29"/>
      <c r="E99" s="29"/>
      <c r="F99" s="29"/>
      <c r="G99" s="29"/>
      <c r="H99" s="29"/>
      <c r="I99" s="29"/>
    </row>
    <row r="100" spans="1:9" ht="15">
      <c r="A100" s="29"/>
      <c r="B100" s="29"/>
      <c r="C100" s="29"/>
      <c r="D100" s="29"/>
      <c r="E100" s="29"/>
      <c r="F100" s="29"/>
      <c r="G100" s="29"/>
      <c r="H100" s="29"/>
      <c r="I100" s="29"/>
    </row>
    <row r="101" spans="1:9" ht="15">
      <c r="A101" s="29"/>
      <c r="B101" s="29"/>
      <c r="C101" s="29"/>
      <c r="D101" s="29"/>
      <c r="E101" s="29"/>
      <c r="F101" s="29"/>
      <c r="G101" s="29"/>
      <c r="H101" s="29"/>
      <c r="I101" s="29"/>
    </row>
    <row r="119" spans="7:8">
      <c r="G119" s="1" t="s">
        <v>48</v>
      </c>
      <c r="H119" s="1">
        <f>+J188</f>
        <v>0</v>
      </c>
    </row>
    <row r="120" spans="7:8">
      <c r="H120" s="1">
        <f>+H119</f>
        <v>0</v>
      </c>
    </row>
  </sheetData>
  <mergeCells count="1">
    <mergeCell ref="B3:H3"/>
  </mergeCells>
  <pageMargins left="0.5" right="0.5" top="1" bottom="0.44" header="0.34" footer="0.21"/>
  <pageSetup scale="99" orientation="portrait" r:id="rId1"/>
  <headerFooter alignWithMargins="0">
    <oddHeader>&amp;L &amp;8 2016 BHP-Sch. 1 Rate True-Up&amp;C&amp;"Arial MT,Bold"
SCHEDULE 1 RATE
BLACK HILLS POWER, INC.&amp;R&amp;10Page &amp;P of 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BHP Sch. 1</vt:lpstr>
      <vt:lpstr>'BHP Sch. 1'!Print_Area</vt:lpstr>
    </vt:vector>
  </TitlesOfParts>
  <Company>BHC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Welbig, Jacki</dc:creator>
  <cp:lastModifiedBy>Welbig, Jacki</cp:lastModifiedBy>
  <dcterms:created xsi:type="dcterms:W3CDTF">2019-05-28T14:55:05Z</dcterms:created>
  <dcterms:modified xsi:type="dcterms:W3CDTF">2019-05-28T14:55:57Z</dcterms:modified>
</cp:coreProperties>
</file>