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tes\BHE BHP\FERC\Common Use System\2010-2015 Final Audit Models\Refund Models for 6-2020 refund\Workpapers\"/>
    </mc:Choice>
  </mc:AlternateContent>
  <xr:revisionPtr revIDLastSave="0" documentId="8_{B32F17B7-209B-4CE1-9D8C-E618E59310E5}" xr6:coauthVersionLast="44" xr6:coauthVersionMax="44" xr10:uidLastSave="{00000000-0000-0000-0000-000000000000}"/>
  <bookViews>
    <workbookView xWindow="28680" yWindow="-120" windowWidth="20640" windowHeight="11160" xr2:uid="{86805B9E-CBC9-4F04-ACD8-1B13905258DA}"/>
  </bookViews>
  <sheets>
    <sheet name="Revenue Requirement Analysis" sheetId="2" r:id="rId1"/>
  </sheets>
  <definedNames>
    <definedName name="bookdepr">#REF!</definedName>
    <definedName name="FERCDEPR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2" l="1"/>
  <c r="O18" i="2"/>
  <c r="N18" i="2"/>
  <c r="P17" i="2"/>
  <c r="O17" i="2"/>
  <c r="N17" i="2"/>
  <c r="P16" i="2"/>
  <c r="O16" i="2"/>
  <c r="R16" i="2" s="1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R11" i="2" s="1"/>
  <c r="N11" i="2"/>
  <c r="P10" i="2"/>
  <c r="O10" i="2"/>
  <c r="N10" i="2"/>
  <c r="P9" i="2"/>
  <c r="O9" i="2"/>
  <c r="N9" i="2"/>
  <c r="P8" i="2"/>
  <c r="S8" i="2" s="1"/>
  <c r="O8" i="2"/>
  <c r="R8" i="2" s="1"/>
  <c r="N8" i="2"/>
  <c r="P7" i="2"/>
  <c r="O7" i="2"/>
  <c r="N7" i="2"/>
  <c r="J18" i="2"/>
  <c r="I18" i="2"/>
  <c r="H18" i="2"/>
  <c r="J17" i="2"/>
  <c r="I17" i="2"/>
  <c r="H17" i="2"/>
  <c r="J16" i="2"/>
  <c r="I16" i="2"/>
  <c r="H16" i="2"/>
  <c r="J15" i="2"/>
  <c r="I15" i="2"/>
  <c r="R15" i="2" s="1"/>
  <c r="H15" i="2"/>
  <c r="J14" i="2"/>
  <c r="S14" i="2" s="1"/>
  <c r="I14" i="2"/>
  <c r="H14" i="2"/>
  <c r="J13" i="2"/>
  <c r="I13" i="2"/>
  <c r="H13" i="2"/>
  <c r="J12" i="2"/>
  <c r="S12" i="2" s="1"/>
  <c r="I12" i="2"/>
  <c r="H12" i="2"/>
  <c r="Q12" i="2" s="1"/>
  <c r="J11" i="2"/>
  <c r="I11" i="2"/>
  <c r="H11" i="2"/>
  <c r="J10" i="2"/>
  <c r="S10" i="2" s="1"/>
  <c r="I10" i="2"/>
  <c r="H10" i="2"/>
  <c r="J9" i="2"/>
  <c r="I9" i="2"/>
  <c r="H9" i="2"/>
  <c r="J8" i="2"/>
  <c r="I8" i="2"/>
  <c r="H8" i="2"/>
  <c r="Q8" i="2" s="1"/>
  <c r="J7" i="2"/>
  <c r="I7" i="2"/>
  <c r="R7" i="2" s="1"/>
  <c r="U7" i="2" s="1"/>
  <c r="U8" i="2" s="1"/>
  <c r="H7" i="2"/>
  <c r="S18" i="2" l="1"/>
  <c r="R13" i="2"/>
  <c r="R14" i="2"/>
  <c r="S9" i="2"/>
  <c r="Q16" i="2"/>
  <c r="Q14" i="2"/>
  <c r="R12" i="2"/>
  <c r="R10" i="2"/>
  <c r="Q11" i="2"/>
  <c r="S16" i="2"/>
  <c r="Q7" i="2"/>
  <c r="T7" i="2" s="1"/>
  <c r="Q9" i="2"/>
  <c r="Q13" i="2"/>
  <c r="R9" i="2"/>
  <c r="U9" i="2" s="1"/>
  <c r="S11" i="2"/>
  <c r="Q15" i="2"/>
  <c r="Q17" i="2"/>
  <c r="R18" i="2"/>
  <c r="S13" i="2"/>
  <c r="R17" i="2"/>
  <c r="Q18" i="2"/>
  <c r="S7" i="2"/>
  <c r="V7" i="2" s="1"/>
  <c r="V8" i="2" s="1"/>
  <c r="V9" i="2" s="1"/>
  <c r="V10" i="2" s="1"/>
  <c r="Q10" i="2"/>
  <c r="S15" i="2"/>
  <c r="S17" i="2"/>
  <c r="P66" i="2"/>
  <c r="O66" i="2"/>
  <c r="N66" i="2"/>
  <c r="P65" i="2"/>
  <c r="O65" i="2"/>
  <c r="N65" i="2"/>
  <c r="P64" i="2"/>
  <c r="O64" i="2"/>
  <c r="N64" i="2"/>
  <c r="P63" i="2"/>
  <c r="O63" i="2"/>
  <c r="N63" i="2"/>
  <c r="P62" i="2"/>
  <c r="O62" i="2"/>
  <c r="N62" i="2"/>
  <c r="P61" i="2"/>
  <c r="O61" i="2"/>
  <c r="N61" i="2"/>
  <c r="P60" i="2"/>
  <c r="O60" i="2"/>
  <c r="N60" i="2"/>
  <c r="P59" i="2"/>
  <c r="O59" i="2"/>
  <c r="N59" i="2"/>
  <c r="P58" i="2"/>
  <c r="O58" i="2"/>
  <c r="N58" i="2"/>
  <c r="P57" i="2"/>
  <c r="O57" i="2"/>
  <c r="N57" i="2"/>
  <c r="P56" i="2"/>
  <c r="O56" i="2"/>
  <c r="N56" i="2"/>
  <c r="P55" i="2"/>
  <c r="O55" i="2"/>
  <c r="N55" i="2"/>
  <c r="P54" i="2"/>
  <c r="O54" i="2"/>
  <c r="N54" i="2"/>
  <c r="P53" i="2"/>
  <c r="O53" i="2"/>
  <c r="N53" i="2"/>
  <c r="P52" i="2"/>
  <c r="O52" i="2"/>
  <c r="N52" i="2"/>
  <c r="P51" i="2"/>
  <c r="O51" i="2"/>
  <c r="N51" i="2"/>
  <c r="P50" i="2"/>
  <c r="O50" i="2"/>
  <c r="N50" i="2"/>
  <c r="P49" i="2"/>
  <c r="O49" i="2"/>
  <c r="N49" i="2"/>
  <c r="P48" i="2"/>
  <c r="O48" i="2"/>
  <c r="N48" i="2"/>
  <c r="P47" i="2"/>
  <c r="O47" i="2"/>
  <c r="N47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S45" i="2" s="1"/>
  <c r="H46" i="2"/>
  <c r="I46" i="2"/>
  <c r="J46" i="2"/>
  <c r="H47" i="2"/>
  <c r="I47" i="2"/>
  <c r="J47" i="2"/>
  <c r="H48" i="2"/>
  <c r="I48" i="2"/>
  <c r="R48" i="2" s="1"/>
  <c r="J48" i="2"/>
  <c r="H49" i="2"/>
  <c r="I49" i="2"/>
  <c r="J49" i="2"/>
  <c r="H50" i="2"/>
  <c r="I50" i="2"/>
  <c r="J50" i="2"/>
  <c r="H51" i="2"/>
  <c r="Q51" i="2" s="1"/>
  <c r="I51" i="2"/>
  <c r="J51" i="2"/>
  <c r="H52" i="2"/>
  <c r="I52" i="2"/>
  <c r="J52" i="2"/>
  <c r="H53" i="2"/>
  <c r="I53" i="2"/>
  <c r="J53" i="2"/>
  <c r="S53" i="2" s="1"/>
  <c r="H54" i="2"/>
  <c r="I54" i="2"/>
  <c r="J54" i="2"/>
  <c r="H55" i="2"/>
  <c r="I55" i="2"/>
  <c r="J55" i="2"/>
  <c r="H56" i="2"/>
  <c r="I56" i="2"/>
  <c r="R56" i="2" s="1"/>
  <c r="J56" i="2"/>
  <c r="H57" i="2"/>
  <c r="I57" i="2"/>
  <c r="J57" i="2"/>
  <c r="H58" i="2"/>
  <c r="I58" i="2"/>
  <c r="J58" i="2"/>
  <c r="H59" i="2"/>
  <c r="Q59" i="2" s="1"/>
  <c r="I59" i="2"/>
  <c r="J59" i="2"/>
  <c r="H60" i="2"/>
  <c r="I60" i="2"/>
  <c r="J60" i="2"/>
  <c r="H61" i="2"/>
  <c r="I61" i="2"/>
  <c r="J61" i="2"/>
  <c r="S61" i="2" s="1"/>
  <c r="H62" i="2"/>
  <c r="I62" i="2"/>
  <c r="J62" i="2"/>
  <c r="H63" i="2"/>
  <c r="I63" i="2"/>
  <c r="J63" i="2"/>
  <c r="H64" i="2"/>
  <c r="I64" i="2"/>
  <c r="R64" i="2" s="1"/>
  <c r="J64" i="2"/>
  <c r="H65" i="2"/>
  <c r="I65" i="2"/>
  <c r="J65" i="2"/>
  <c r="H66" i="2"/>
  <c r="I66" i="2"/>
  <c r="J66" i="2"/>
  <c r="U10" i="2" l="1"/>
  <c r="U11" i="2" s="1"/>
  <c r="U12" i="2" s="1"/>
  <c r="U13" i="2" s="1"/>
  <c r="U14" i="2" s="1"/>
  <c r="U15" i="2" s="1"/>
  <c r="U16" i="2" s="1"/>
  <c r="U17" i="2" s="1"/>
  <c r="U18" i="2" s="1"/>
  <c r="S29" i="2"/>
  <c r="Q27" i="2"/>
  <c r="V11" i="2"/>
  <c r="V12" i="2" s="1"/>
  <c r="V13" i="2" s="1"/>
  <c r="V14" i="2" s="1"/>
  <c r="V15" i="2" s="1"/>
  <c r="V16" i="2" s="1"/>
  <c r="V17" i="2" s="1"/>
  <c r="V18" i="2" s="1"/>
  <c r="R62" i="2"/>
  <c r="Q25" i="2"/>
  <c r="T8" i="2"/>
  <c r="X7" i="2"/>
  <c r="Q22" i="2"/>
  <c r="S59" i="2"/>
  <c r="R30" i="2"/>
  <c r="R22" i="2"/>
  <c r="Q65" i="2"/>
  <c r="Q57" i="2"/>
  <c r="Q41" i="2"/>
  <c r="Q33" i="2"/>
  <c r="S27" i="2"/>
  <c r="R19" i="2"/>
  <c r="S19" i="2"/>
  <c r="R53" i="2"/>
  <c r="R37" i="2"/>
  <c r="R21" i="2"/>
  <c r="R45" i="2"/>
  <c r="Q32" i="2"/>
  <c r="Q40" i="2"/>
  <c r="Q24" i="2"/>
  <c r="R29" i="2"/>
  <c r="S34" i="2"/>
  <c r="S42" i="2"/>
  <c r="R58" i="2"/>
  <c r="R24" i="2"/>
  <c r="S21" i="2"/>
  <c r="Q19" i="2"/>
  <c r="Q61" i="2"/>
  <c r="S55" i="2"/>
  <c r="R50" i="2"/>
  <c r="Q45" i="2"/>
  <c r="S39" i="2"/>
  <c r="Q37" i="2"/>
  <c r="R34" i="2"/>
  <c r="Q29" i="2"/>
  <c r="R26" i="2"/>
  <c r="Q21" i="2"/>
  <c r="R66" i="2"/>
  <c r="S63" i="2"/>
  <c r="Q53" i="2"/>
  <c r="S47" i="2"/>
  <c r="R42" i="2"/>
  <c r="S65" i="2"/>
  <c r="Q63" i="2"/>
  <c r="R60" i="2"/>
  <c r="S57" i="2"/>
  <c r="R52" i="2"/>
  <c r="Q39" i="2"/>
  <c r="R36" i="2"/>
  <c r="Q31" i="2"/>
  <c r="R28" i="2"/>
  <c r="Q23" i="2"/>
  <c r="R20" i="2"/>
  <c r="Q20" i="2"/>
  <c r="S22" i="2"/>
  <c r="Q28" i="2"/>
  <c r="S30" i="2"/>
  <c r="S62" i="2"/>
  <c r="S25" i="2"/>
  <c r="S52" i="2"/>
  <c r="R47" i="2"/>
  <c r="S44" i="2"/>
  <c r="Q42" i="2"/>
  <c r="R39" i="2"/>
  <c r="S36" i="2"/>
  <c r="Q34" i="2"/>
  <c r="Q26" i="2"/>
  <c r="Q62" i="2"/>
  <c r="R59" i="2"/>
  <c r="S56" i="2"/>
  <c r="R51" i="2"/>
  <c r="S48" i="2"/>
  <c r="S40" i="2"/>
  <c r="Q38" i="2"/>
  <c r="S32" i="2"/>
  <c r="Q30" i="2"/>
  <c r="R27" i="2"/>
  <c r="S24" i="2"/>
  <c r="S64" i="2"/>
  <c r="R25" i="2"/>
  <c r="R31" i="2"/>
  <c r="R23" i="2"/>
  <c r="S26" i="2"/>
  <c r="S31" i="2"/>
  <c r="S23" i="2"/>
  <c r="S28" i="2"/>
  <c r="S20" i="2"/>
  <c r="Q36" i="2"/>
  <c r="Q43" i="2"/>
  <c r="Q35" i="2"/>
  <c r="R33" i="2"/>
  <c r="R35" i="2"/>
  <c r="R41" i="2"/>
  <c r="R38" i="2"/>
  <c r="R40" i="2"/>
  <c r="R32" i="2"/>
  <c r="S41" i="2"/>
  <c r="S33" i="2"/>
  <c r="S38" i="2"/>
  <c r="S35" i="2"/>
  <c r="S37" i="2"/>
  <c r="R44" i="2"/>
  <c r="R43" i="2"/>
  <c r="R49" i="2"/>
  <c r="R54" i="2"/>
  <c r="R46" i="2"/>
  <c r="Q46" i="2"/>
  <c r="Q54" i="2"/>
  <c r="Q50" i="2"/>
  <c r="Q55" i="2"/>
  <c r="Q47" i="2"/>
  <c r="Q44" i="2"/>
  <c r="Q52" i="2"/>
  <c r="Q49" i="2"/>
  <c r="Q48" i="2"/>
  <c r="S50" i="2"/>
  <c r="S49" i="2"/>
  <c r="S46" i="2"/>
  <c r="S54" i="2"/>
  <c r="S51" i="2"/>
  <c r="S43" i="2"/>
  <c r="R61" i="2"/>
  <c r="R63" i="2"/>
  <c r="R55" i="2"/>
  <c r="R65" i="2"/>
  <c r="R57" i="2"/>
  <c r="Q56" i="2"/>
  <c r="Q64" i="2"/>
  <c r="Q66" i="2"/>
  <c r="Q58" i="2"/>
  <c r="Q60" i="2"/>
  <c r="S58" i="2"/>
  <c r="S66" i="2"/>
  <c r="S60" i="2"/>
  <c r="U19" i="2" l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T9" i="2"/>
  <c r="X8" i="2"/>
  <c r="V19" i="2"/>
  <c r="V20" i="2" s="1"/>
  <c r="V21" i="2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P127" i="2"/>
  <c r="O127" i="2"/>
  <c r="N127" i="2"/>
  <c r="P126" i="2"/>
  <c r="O126" i="2"/>
  <c r="N126" i="2"/>
  <c r="P125" i="2"/>
  <c r="O125" i="2"/>
  <c r="N125" i="2"/>
  <c r="P124" i="2"/>
  <c r="O124" i="2"/>
  <c r="N124" i="2"/>
  <c r="P123" i="2"/>
  <c r="O123" i="2"/>
  <c r="N123" i="2"/>
  <c r="P122" i="2"/>
  <c r="O122" i="2"/>
  <c r="N122" i="2"/>
  <c r="P121" i="2"/>
  <c r="O121" i="2"/>
  <c r="N121" i="2"/>
  <c r="P120" i="2"/>
  <c r="O120" i="2"/>
  <c r="N120" i="2"/>
  <c r="P119" i="2"/>
  <c r="O119" i="2"/>
  <c r="N119" i="2"/>
  <c r="P118" i="2"/>
  <c r="O118" i="2"/>
  <c r="N118" i="2"/>
  <c r="P117" i="2"/>
  <c r="O117" i="2"/>
  <c r="N117" i="2"/>
  <c r="P116" i="2"/>
  <c r="O116" i="2"/>
  <c r="N116" i="2"/>
  <c r="P115" i="2"/>
  <c r="O115" i="2"/>
  <c r="N115" i="2"/>
  <c r="P114" i="2"/>
  <c r="O114" i="2"/>
  <c r="N114" i="2"/>
  <c r="P113" i="2"/>
  <c r="O113" i="2"/>
  <c r="N113" i="2"/>
  <c r="P112" i="2"/>
  <c r="O112" i="2"/>
  <c r="N112" i="2"/>
  <c r="P111" i="2"/>
  <c r="O111" i="2"/>
  <c r="N111" i="2"/>
  <c r="P110" i="2"/>
  <c r="O110" i="2"/>
  <c r="N110" i="2"/>
  <c r="P109" i="2"/>
  <c r="O109" i="2"/>
  <c r="N109" i="2"/>
  <c r="P108" i="2"/>
  <c r="O108" i="2"/>
  <c r="N108" i="2"/>
  <c r="P107" i="2"/>
  <c r="O107" i="2"/>
  <c r="N107" i="2"/>
  <c r="P106" i="2"/>
  <c r="O106" i="2"/>
  <c r="N106" i="2"/>
  <c r="P105" i="2"/>
  <c r="O105" i="2"/>
  <c r="N105" i="2"/>
  <c r="P104" i="2"/>
  <c r="O104" i="2"/>
  <c r="N104" i="2"/>
  <c r="P103" i="2"/>
  <c r="O103" i="2"/>
  <c r="N103" i="2"/>
  <c r="P102" i="2"/>
  <c r="O102" i="2"/>
  <c r="N102" i="2"/>
  <c r="P101" i="2"/>
  <c r="O101" i="2"/>
  <c r="N101" i="2"/>
  <c r="P100" i="2"/>
  <c r="O100" i="2"/>
  <c r="N100" i="2"/>
  <c r="P99" i="2"/>
  <c r="O99" i="2"/>
  <c r="N99" i="2"/>
  <c r="P98" i="2"/>
  <c r="O98" i="2"/>
  <c r="N98" i="2"/>
  <c r="P97" i="2"/>
  <c r="O97" i="2"/>
  <c r="N97" i="2"/>
  <c r="P96" i="2"/>
  <c r="O96" i="2"/>
  <c r="N96" i="2"/>
  <c r="P95" i="2"/>
  <c r="O95" i="2"/>
  <c r="N95" i="2"/>
  <c r="P94" i="2"/>
  <c r="O94" i="2"/>
  <c r="N94" i="2"/>
  <c r="P93" i="2"/>
  <c r="O93" i="2"/>
  <c r="N93" i="2"/>
  <c r="P92" i="2"/>
  <c r="O92" i="2"/>
  <c r="N92" i="2"/>
  <c r="P91" i="2"/>
  <c r="O91" i="2"/>
  <c r="N91" i="2"/>
  <c r="P90" i="2"/>
  <c r="O90" i="2"/>
  <c r="N90" i="2"/>
  <c r="P89" i="2"/>
  <c r="O89" i="2"/>
  <c r="N89" i="2"/>
  <c r="P88" i="2"/>
  <c r="O88" i="2"/>
  <c r="N88" i="2"/>
  <c r="P87" i="2"/>
  <c r="O87" i="2"/>
  <c r="N87" i="2"/>
  <c r="P86" i="2"/>
  <c r="O86" i="2"/>
  <c r="N86" i="2"/>
  <c r="P85" i="2"/>
  <c r="O85" i="2"/>
  <c r="N85" i="2"/>
  <c r="P84" i="2"/>
  <c r="O84" i="2"/>
  <c r="N84" i="2"/>
  <c r="P83" i="2"/>
  <c r="O83" i="2"/>
  <c r="N83" i="2"/>
  <c r="P82" i="2"/>
  <c r="O82" i="2"/>
  <c r="N82" i="2"/>
  <c r="P81" i="2"/>
  <c r="O81" i="2"/>
  <c r="N81" i="2"/>
  <c r="P80" i="2"/>
  <c r="O80" i="2"/>
  <c r="N80" i="2"/>
  <c r="P79" i="2"/>
  <c r="O79" i="2"/>
  <c r="N79" i="2"/>
  <c r="P78" i="2"/>
  <c r="O78" i="2"/>
  <c r="N78" i="2"/>
  <c r="P77" i="2"/>
  <c r="O77" i="2"/>
  <c r="N77" i="2"/>
  <c r="P76" i="2"/>
  <c r="O76" i="2"/>
  <c r="N76" i="2"/>
  <c r="P75" i="2"/>
  <c r="O75" i="2"/>
  <c r="N75" i="2"/>
  <c r="P74" i="2"/>
  <c r="O74" i="2"/>
  <c r="N74" i="2"/>
  <c r="P73" i="2"/>
  <c r="O73" i="2"/>
  <c r="N73" i="2"/>
  <c r="P72" i="2"/>
  <c r="O72" i="2"/>
  <c r="N72" i="2"/>
  <c r="P71" i="2"/>
  <c r="O71" i="2"/>
  <c r="N71" i="2"/>
  <c r="P70" i="2"/>
  <c r="O70" i="2"/>
  <c r="N70" i="2"/>
  <c r="P69" i="2"/>
  <c r="O69" i="2"/>
  <c r="N69" i="2"/>
  <c r="P68" i="2"/>
  <c r="O68" i="2"/>
  <c r="N68" i="2"/>
  <c r="J127" i="2"/>
  <c r="S127" i="2" s="1"/>
  <c r="I127" i="2"/>
  <c r="H127" i="2"/>
  <c r="J126" i="2"/>
  <c r="I126" i="2"/>
  <c r="H126" i="2"/>
  <c r="J125" i="2"/>
  <c r="I125" i="2"/>
  <c r="H125" i="2"/>
  <c r="Q125" i="2" s="1"/>
  <c r="J124" i="2"/>
  <c r="I124" i="2"/>
  <c r="H124" i="2"/>
  <c r="J123" i="2"/>
  <c r="I123" i="2"/>
  <c r="H123" i="2"/>
  <c r="J122" i="2"/>
  <c r="I122" i="2"/>
  <c r="R122" i="2" s="1"/>
  <c r="H122" i="2"/>
  <c r="J121" i="2"/>
  <c r="I121" i="2"/>
  <c r="H121" i="2"/>
  <c r="J120" i="2"/>
  <c r="I120" i="2"/>
  <c r="H120" i="2"/>
  <c r="J119" i="2"/>
  <c r="S119" i="2" s="1"/>
  <c r="I119" i="2"/>
  <c r="H119" i="2"/>
  <c r="J118" i="2"/>
  <c r="I118" i="2"/>
  <c r="H118" i="2"/>
  <c r="J117" i="2"/>
  <c r="I117" i="2"/>
  <c r="H117" i="2"/>
  <c r="Q117" i="2" s="1"/>
  <c r="J116" i="2"/>
  <c r="I116" i="2"/>
  <c r="H116" i="2"/>
  <c r="J115" i="2"/>
  <c r="I115" i="2"/>
  <c r="H115" i="2"/>
  <c r="J114" i="2"/>
  <c r="I114" i="2"/>
  <c r="R114" i="2" s="1"/>
  <c r="H114" i="2"/>
  <c r="J113" i="2"/>
  <c r="I113" i="2"/>
  <c r="H113" i="2"/>
  <c r="J112" i="2"/>
  <c r="I112" i="2"/>
  <c r="H112" i="2"/>
  <c r="J111" i="2"/>
  <c r="S111" i="2" s="1"/>
  <c r="I111" i="2"/>
  <c r="H111" i="2"/>
  <c r="J110" i="2"/>
  <c r="I110" i="2"/>
  <c r="H110" i="2"/>
  <c r="J109" i="2"/>
  <c r="I109" i="2"/>
  <c r="H109" i="2"/>
  <c r="Q109" i="2" s="1"/>
  <c r="J108" i="2"/>
  <c r="I108" i="2"/>
  <c r="H108" i="2"/>
  <c r="J107" i="2"/>
  <c r="I107" i="2"/>
  <c r="H107" i="2"/>
  <c r="J106" i="2"/>
  <c r="I106" i="2"/>
  <c r="R106" i="2" s="1"/>
  <c r="H106" i="2"/>
  <c r="J105" i="2"/>
  <c r="I105" i="2"/>
  <c r="H105" i="2"/>
  <c r="J104" i="2"/>
  <c r="I104" i="2"/>
  <c r="H104" i="2"/>
  <c r="J103" i="2"/>
  <c r="S103" i="2" s="1"/>
  <c r="I103" i="2"/>
  <c r="H103" i="2"/>
  <c r="J102" i="2"/>
  <c r="I102" i="2"/>
  <c r="H102" i="2"/>
  <c r="J101" i="2"/>
  <c r="I101" i="2"/>
  <c r="H101" i="2"/>
  <c r="Q101" i="2" s="1"/>
  <c r="J100" i="2"/>
  <c r="I100" i="2"/>
  <c r="H100" i="2"/>
  <c r="J99" i="2"/>
  <c r="I99" i="2"/>
  <c r="H99" i="2"/>
  <c r="J98" i="2"/>
  <c r="I98" i="2"/>
  <c r="R98" i="2" s="1"/>
  <c r="H98" i="2"/>
  <c r="J97" i="2"/>
  <c r="I97" i="2"/>
  <c r="H97" i="2"/>
  <c r="J96" i="2"/>
  <c r="I96" i="2"/>
  <c r="H96" i="2"/>
  <c r="J95" i="2"/>
  <c r="S95" i="2" s="1"/>
  <c r="I95" i="2"/>
  <c r="H95" i="2"/>
  <c r="J94" i="2"/>
  <c r="I94" i="2"/>
  <c r="H94" i="2"/>
  <c r="J93" i="2"/>
  <c r="I93" i="2"/>
  <c r="H93" i="2"/>
  <c r="Q93" i="2" s="1"/>
  <c r="J92" i="2"/>
  <c r="I92" i="2"/>
  <c r="H92" i="2"/>
  <c r="J91" i="2"/>
  <c r="I91" i="2"/>
  <c r="H91" i="2"/>
  <c r="J90" i="2"/>
  <c r="I90" i="2"/>
  <c r="R90" i="2" s="1"/>
  <c r="H90" i="2"/>
  <c r="J89" i="2"/>
  <c r="I89" i="2"/>
  <c r="H89" i="2"/>
  <c r="J88" i="2"/>
  <c r="I88" i="2"/>
  <c r="H88" i="2"/>
  <c r="J87" i="2"/>
  <c r="S87" i="2" s="1"/>
  <c r="I87" i="2"/>
  <c r="H87" i="2"/>
  <c r="J86" i="2"/>
  <c r="I86" i="2"/>
  <c r="H86" i="2"/>
  <c r="J85" i="2"/>
  <c r="I85" i="2"/>
  <c r="H85" i="2"/>
  <c r="Q85" i="2" s="1"/>
  <c r="J84" i="2"/>
  <c r="I84" i="2"/>
  <c r="H84" i="2"/>
  <c r="J83" i="2"/>
  <c r="I83" i="2"/>
  <c r="H83" i="2"/>
  <c r="J82" i="2"/>
  <c r="I82" i="2"/>
  <c r="R82" i="2" s="1"/>
  <c r="H82" i="2"/>
  <c r="J81" i="2"/>
  <c r="I81" i="2"/>
  <c r="H81" i="2"/>
  <c r="J80" i="2"/>
  <c r="I80" i="2"/>
  <c r="H80" i="2"/>
  <c r="J79" i="2"/>
  <c r="S79" i="2" s="1"/>
  <c r="I79" i="2"/>
  <c r="H79" i="2"/>
  <c r="J78" i="2"/>
  <c r="I78" i="2"/>
  <c r="H78" i="2"/>
  <c r="J77" i="2"/>
  <c r="I77" i="2"/>
  <c r="H77" i="2"/>
  <c r="Q77" i="2" s="1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O67" i="2"/>
  <c r="P67" i="2"/>
  <c r="N67" i="2"/>
  <c r="T10" i="2" l="1"/>
  <c r="X9" i="2"/>
  <c r="S80" i="2"/>
  <c r="S88" i="2"/>
  <c r="Q94" i="2"/>
  <c r="S96" i="2"/>
  <c r="S104" i="2"/>
  <c r="Q110" i="2"/>
  <c r="S112" i="2"/>
  <c r="R115" i="2"/>
  <c r="Q118" i="2"/>
  <c r="S120" i="2"/>
  <c r="R123" i="2"/>
  <c r="Q126" i="2"/>
  <c r="Q86" i="2"/>
  <c r="R99" i="2"/>
  <c r="Q78" i="2"/>
  <c r="R107" i="2"/>
  <c r="R83" i="2"/>
  <c r="R91" i="2"/>
  <c r="Q102" i="2"/>
  <c r="Q69" i="2"/>
  <c r="S71" i="2"/>
  <c r="R74" i="2"/>
  <c r="V57" i="2"/>
  <c r="Q70" i="2"/>
  <c r="S72" i="2"/>
  <c r="R75" i="2"/>
  <c r="R69" i="2"/>
  <c r="S74" i="2"/>
  <c r="R77" i="2"/>
  <c r="S82" i="2"/>
  <c r="R85" i="2"/>
  <c r="Q88" i="2"/>
  <c r="S90" i="2"/>
  <c r="Q96" i="2"/>
  <c r="S98" i="2"/>
  <c r="R101" i="2"/>
  <c r="Q104" i="2"/>
  <c r="S106" i="2"/>
  <c r="R109" i="2"/>
  <c r="Q112" i="2"/>
  <c r="S114" i="2"/>
  <c r="R117" i="2"/>
  <c r="Q120" i="2"/>
  <c r="S122" i="2"/>
  <c r="R125" i="2"/>
  <c r="Q72" i="2"/>
  <c r="Q80" i="2"/>
  <c r="R93" i="2"/>
  <c r="R70" i="2"/>
  <c r="Q73" i="2"/>
  <c r="S75" i="2"/>
  <c r="R78" i="2"/>
  <c r="Q81" i="2"/>
  <c r="S83" i="2"/>
  <c r="R86" i="2"/>
  <c r="Q89" i="2"/>
  <c r="S91" i="2"/>
  <c r="R94" i="2"/>
  <c r="Q97" i="2"/>
  <c r="S99" i="2"/>
  <c r="R102" i="2"/>
  <c r="Q105" i="2"/>
  <c r="S107" i="2"/>
  <c r="R110" i="2"/>
  <c r="Q113" i="2"/>
  <c r="S115" i="2"/>
  <c r="R118" i="2"/>
  <c r="Q121" i="2"/>
  <c r="S123" i="2"/>
  <c r="R126" i="2"/>
  <c r="S67" i="2"/>
  <c r="R68" i="2"/>
  <c r="Q71" i="2"/>
  <c r="S73" i="2"/>
  <c r="R76" i="2"/>
  <c r="Q79" i="2"/>
  <c r="S81" i="2"/>
  <c r="R84" i="2"/>
  <c r="Q87" i="2"/>
  <c r="S89" i="2"/>
  <c r="R92" i="2"/>
  <c r="Q95" i="2"/>
  <c r="S97" i="2"/>
  <c r="R100" i="2"/>
  <c r="Q103" i="2"/>
  <c r="S105" i="2"/>
  <c r="R108" i="2"/>
  <c r="Q111" i="2"/>
  <c r="S113" i="2"/>
  <c r="R116" i="2"/>
  <c r="Q119" i="2"/>
  <c r="S121" i="2"/>
  <c r="R124" i="2"/>
  <c r="Q127" i="2"/>
  <c r="S68" i="2"/>
  <c r="R71" i="2"/>
  <c r="Q74" i="2"/>
  <c r="S76" i="2"/>
  <c r="R79" i="2"/>
  <c r="Q82" i="2"/>
  <c r="S84" i="2"/>
  <c r="R87" i="2"/>
  <c r="Q90" i="2"/>
  <c r="S92" i="2"/>
  <c r="R95" i="2"/>
  <c r="Q98" i="2"/>
  <c r="S100" i="2"/>
  <c r="R103" i="2"/>
  <c r="Q106" i="2"/>
  <c r="S108" i="2"/>
  <c r="R111" i="2"/>
  <c r="Q114" i="2"/>
  <c r="S116" i="2"/>
  <c r="R119" i="2"/>
  <c r="Q122" i="2"/>
  <c r="S124" i="2"/>
  <c r="R127" i="2"/>
  <c r="R72" i="2"/>
  <c r="Q75" i="2"/>
  <c r="S77" i="2"/>
  <c r="R80" i="2"/>
  <c r="Q83" i="2"/>
  <c r="S85" i="2"/>
  <c r="R88" i="2"/>
  <c r="Q91" i="2"/>
  <c r="S93" i="2"/>
  <c r="R96" i="2"/>
  <c r="Q99" i="2"/>
  <c r="S101" i="2"/>
  <c r="R104" i="2"/>
  <c r="Q107" i="2"/>
  <c r="S109" i="2"/>
  <c r="R112" i="2"/>
  <c r="Q115" i="2"/>
  <c r="S117" i="2"/>
  <c r="R120" i="2"/>
  <c r="Q123" i="2"/>
  <c r="S125" i="2"/>
  <c r="S69" i="2"/>
  <c r="R121" i="2"/>
  <c r="Q124" i="2"/>
  <c r="S126" i="2"/>
  <c r="Q67" i="2"/>
  <c r="R67" i="2"/>
  <c r="Q68" i="2"/>
  <c r="S70" i="2"/>
  <c r="R73" i="2"/>
  <c r="Q76" i="2"/>
  <c r="S78" i="2"/>
  <c r="R81" i="2"/>
  <c r="Q84" i="2"/>
  <c r="S86" i="2"/>
  <c r="R89" i="2"/>
  <c r="Q92" i="2"/>
  <c r="S94" i="2"/>
  <c r="R97" i="2"/>
  <c r="Q100" i="2"/>
  <c r="S102" i="2"/>
  <c r="R105" i="2"/>
  <c r="Q108" i="2"/>
  <c r="S110" i="2"/>
  <c r="R113" i="2"/>
  <c r="Q116" i="2"/>
  <c r="S118" i="2"/>
  <c r="T11" i="2" l="1"/>
  <c r="X10" i="2"/>
  <c r="U67" i="2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U88" i="2" s="1"/>
  <c r="U89" i="2" s="1"/>
  <c r="U90" i="2" s="1"/>
  <c r="U91" i="2" s="1"/>
  <c r="U92" i="2" s="1"/>
  <c r="U93" i="2" s="1"/>
  <c r="U94" i="2" s="1"/>
  <c r="U95" i="2" s="1"/>
  <c r="U96" i="2" s="1"/>
  <c r="U97" i="2" s="1"/>
  <c r="U98" i="2" s="1"/>
  <c r="U99" i="2" s="1"/>
  <c r="U100" i="2" s="1"/>
  <c r="U101" i="2" s="1"/>
  <c r="U102" i="2" s="1"/>
  <c r="U103" i="2" s="1"/>
  <c r="U104" i="2" s="1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V58" i="2"/>
  <c r="T12" i="2" l="1"/>
  <c r="X11" i="2"/>
  <c r="V59" i="2"/>
  <c r="T13" i="2" l="1"/>
  <c r="X12" i="2"/>
  <c r="V60" i="2"/>
  <c r="T14" i="2" l="1"/>
  <c r="X13" i="2"/>
  <c r="V61" i="2"/>
  <c r="T15" i="2" l="1"/>
  <c r="X14" i="2"/>
  <c r="V62" i="2"/>
  <c r="T16" i="2" l="1"/>
  <c r="X15" i="2"/>
  <c r="V63" i="2"/>
  <c r="T17" i="2" l="1"/>
  <c r="X16" i="2"/>
  <c r="V64" i="2"/>
  <c r="T18" i="2" l="1"/>
  <c r="X17" i="2"/>
  <c r="V65" i="2"/>
  <c r="X18" i="2" l="1"/>
  <c r="T19" i="2"/>
  <c r="V66" i="2"/>
  <c r="T20" i="2" l="1"/>
  <c r="X19" i="2"/>
  <c r="V67" i="2"/>
  <c r="T21" i="2" l="1"/>
  <c r="X20" i="2"/>
  <c r="V68" i="2"/>
  <c r="X21" i="2" l="1"/>
  <c r="T22" i="2"/>
  <c r="V69" i="2"/>
  <c r="T23" i="2" l="1"/>
  <c r="X22" i="2"/>
  <c r="V70" i="2"/>
  <c r="T24" i="2" l="1"/>
  <c r="X23" i="2"/>
  <c r="V71" i="2"/>
  <c r="T25" i="2" l="1"/>
  <c r="X24" i="2"/>
  <c r="V72" i="2"/>
  <c r="T26" i="2" l="1"/>
  <c r="X25" i="2"/>
  <c r="V73" i="2"/>
  <c r="X26" i="2" l="1"/>
  <c r="T27" i="2"/>
  <c r="V74" i="2"/>
  <c r="T28" i="2" l="1"/>
  <c r="X27" i="2"/>
  <c r="V75" i="2"/>
  <c r="T29" i="2" l="1"/>
  <c r="X28" i="2"/>
  <c r="V76" i="2"/>
  <c r="X29" i="2" l="1"/>
  <c r="T30" i="2"/>
  <c r="V77" i="2"/>
  <c r="T31" i="2" l="1"/>
  <c r="X30" i="2"/>
  <c r="V78" i="2"/>
  <c r="T32" i="2" l="1"/>
  <c r="X31" i="2"/>
  <c r="V79" i="2"/>
  <c r="T33" i="2" l="1"/>
  <c r="X32" i="2"/>
  <c r="V80" i="2"/>
  <c r="T34" i="2" l="1"/>
  <c r="X33" i="2"/>
  <c r="V81" i="2"/>
  <c r="X34" i="2" l="1"/>
  <c r="T35" i="2"/>
  <c r="V82" i="2"/>
  <c r="X35" i="2" l="1"/>
  <c r="T36" i="2"/>
  <c r="V83" i="2"/>
  <c r="T37" i="2" l="1"/>
  <c r="X36" i="2"/>
  <c r="V84" i="2"/>
  <c r="T38" i="2" l="1"/>
  <c r="X37" i="2"/>
  <c r="V85" i="2"/>
  <c r="X38" i="2" l="1"/>
  <c r="T39" i="2"/>
  <c r="V86" i="2"/>
  <c r="T40" i="2" l="1"/>
  <c r="X39" i="2"/>
  <c r="V87" i="2"/>
  <c r="T41" i="2" l="1"/>
  <c r="X40" i="2"/>
  <c r="V88" i="2"/>
  <c r="T42" i="2" l="1"/>
  <c r="X41" i="2"/>
  <c r="V89" i="2"/>
  <c r="X42" i="2" l="1"/>
  <c r="T43" i="2"/>
  <c r="V90" i="2"/>
  <c r="T44" i="2" l="1"/>
  <c r="X43" i="2"/>
  <c r="V91" i="2"/>
  <c r="T45" i="2" l="1"/>
  <c r="X44" i="2"/>
  <c r="V92" i="2"/>
  <c r="T46" i="2" l="1"/>
  <c r="X45" i="2"/>
  <c r="V93" i="2"/>
  <c r="X46" i="2" l="1"/>
  <c r="T47" i="2"/>
  <c r="V94" i="2"/>
  <c r="X47" i="2" l="1"/>
  <c r="T48" i="2"/>
  <c r="V95" i="2"/>
  <c r="T49" i="2" l="1"/>
  <c r="X48" i="2"/>
  <c r="V96" i="2"/>
  <c r="T50" i="2" l="1"/>
  <c r="X49" i="2"/>
  <c r="V97" i="2"/>
  <c r="X50" i="2" l="1"/>
  <c r="T51" i="2"/>
  <c r="V98" i="2"/>
  <c r="X51" i="2" l="1"/>
  <c r="T52" i="2"/>
  <c r="V99" i="2"/>
  <c r="T53" i="2" l="1"/>
  <c r="X52" i="2"/>
  <c r="V100" i="2"/>
  <c r="T54" i="2" l="1"/>
  <c r="X53" i="2"/>
  <c r="V101" i="2"/>
  <c r="X54" i="2" l="1"/>
  <c r="T55" i="2"/>
  <c r="V102" i="2"/>
  <c r="X55" i="2" l="1"/>
  <c r="T56" i="2"/>
  <c r="V103" i="2"/>
  <c r="T57" i="2" l="1"/>
  <c r="X56" i="2"/>
  <c r="V104" i="2"/>
  <c r="X57" i="2" l="1"/>
  <c r="T58" i="2"/>
  <c r="V105" i="2"/>
  <c r="T59" i="2" l="1"/>
  <c r="X58" i="2"/>
  <c r="V106" i="2"/>
  <c r="X59" i="2" l="1"/>
  <c r="T60" i="2"/>
  <c r="V107" i="2"/>
  <c r="T61" i="2" l="1"/>
  <c r="X60" i="2"/>
  <c r="V108" i="2"/>
  <c r="T62" i="2" l="1"/>
  <c r="X61" i="2"/>
  <c r="V109" i="2"/>
  <c r="X62" i="2" l="1"/>
  <c r="T63" i="2"/>
  <c r="V110" i="2"/>
  <c r="T64" i="2" l="1"/>
  <c r="X63" i="2"/>
  <c r="V111" i="2"/>
  <c r="T65" i="2" l="1"/>
  <c r="X64" i="2"/>
  <c r="V112" i="2"/>
  <c r="X65" i="2" l="1"/>
  <c r="T66" i="2"/>
  <c r="V113" i="2"/>
  <c r="T67" i="2" l="1"/>
  <c r="X66" i="2"/>
  <c r="V114" i="2"/>
  <c r="X67" i="2" l="1"/>
  <c r="T68" i="2"/>
  <c r="V115" i="2"/>
  <c r="T69" i="2" l="1"/>
  <c r="X68" i="2"/>
  <c r="V116" i="2"/>
  <c r="X69" i="2" l="1"/>
  <c r="T70" i="2"/>
  <c r="V117" i="2"/>
  <c r="T71" i="2" l="1"/>
  <c r="X70" i="2"/>
  <c r="V118" i="2"/>
  <c r="T72" i="2" l="1"/>
  <c r="X71" i="2"/>
  <c r="V119" i="2"/>
  <c r="T73" i="2" l="1"/>
  <c r="X72" i="2"/>
  <c r="V120" i="2"/>
  <c r="X73" i="2" l="1"/>
  <c r="T74" i="2"/>
  <c r="V121" i="2"/>
  <c r="X74" i="2" l="1"/>
  <c r="T75" i="2"/>
  <c r="V122" i="2"/>
  <c r="T76" i="2" l="1"/>
  <c r="X75" i="2"/>
  <c r="V123" i="2"/>
  <c r="X76" i="2" l="1"/>
  <c r="T77" i="2"/>
  <c r="V124" i="2"/>
  <c r="T78" i="2" l="1"/>
  <c r="X77" i="2"/>
  <c r="V125" i="2"/>
  <c r="T79" i="2" l="1"/>
  <c r="X78" i="2"/>
  <c r="V126" i="2"/>
  <c r="X79" i="2" l="1"/>
  <c r="T80" i="2"/>
  <c r="V127" i="2"/>
  <c r="X80" i="2" l="1"/>
  <c r="T81" i="2"/>
  <c r="T82" i="2" l="1"/>
  <c r="X81" i="2"/>
  <c r="X82" i="2" l="1"/>
  <c r="T83" i="2"/>
  <c r="T84" i="2" l="1"/>
  <c r="X83" i="2"/>
  <c r="X84" i="2" l="1"/>
  <c r="T85" i="2"/>
  <c r="T86" i="2" l="1"/>
  <c r="X85" i="2"/>
  <c r="X86" i="2" l="1"/>
  <c r="T87" i="2"/>
  <c r="X87" i="2" l="1"/>
  <c r="T88" i="2"/>
  <c r="T89" i="2" l="1"/>
  <c r="X88" i="2"/>
  <c r="X89" i="2" l="1"/>
  <c r="T90" i="2"/>
  <c r="T91" i="2" l="1"/>
  <c r="X90" i="2"/>
  <c r="X91" i="2" l="1"/>
  <c r="T92" i="2"/>
  <c r="T93" i="2" l="1"/>
  <c r="X92" i="2"/>
  <c r="T94" i="2" l="1"/>
  <c r="X93" i="2"/>
  <c r="T95" i="2" l="1"/>
  <c r="X94" i="2"/>
  <c r="X95" i="2" l="1"/>
  <c r="T96" i="2"/>
  <c r="X96" i="2" l="1"/>
  <c r="T97" i="2"/>
  <c r="T98" i="2" l="1"/>
  <c r="X97" i="2"/>
  <c r="X98" i="2" l="1"/>
  <c r="T99" i="2"/>
  <c r="T100" i="2" l="1"/>
  <c r="X99" i="2"/>
  <c r="T101" i="2" l="1"/>
  <c r="X100" i="2"/>
  <c r="T102" i="2" l="1"/>
  <c r="X101" i="2"/>
  <c r="T103" i="2" l="1"/>
  <c r="X102" i="2"/>
  <c r="T104" i="2" l="1"/>
  <c r="X103" i="2"/>
  <c r="X104" i="2" l="1"/>
  <c r="T105" i="2"/>
  <c r="T106" i="2" l="1"/>
  <c r="X105" i="2"/>
  <c r="T107" i="2" l="1"/>
  <c r="X106" i="2"/>
  <c r="X107" i="2" l="1"/>
  <c r="T108" i="2"/>
  <c r="X108" i="2" l="1"/>
  <c r="T109" i="2"/>
  <c r="T110" i="2" l="1"/>
  <c r="X109" i="2"/>
  <c r="T111" i="2" l="1"/>
  <c r="X110" i="2"/>
  <c r="T112" i="2" l="1"/>
  <c r="X111" i="2"/>
  <c r="X112" i="2" l="1"/>
  <c r="T113" i="2"/>
  <c r="X113" i="2" l="1"/>
  <c r="T114" i="2"/>
  <c r="T115" i="2" l="1"/>
  <c r="X114" i="2"/>
  <c r="T116" i="2" l="1"/>
  <c r="X115" i="2"/>
  <c r="Y115" i="2"/>
  <c r="Y116" i="2" s="1"/>
  <c r="Y117" i="2" s="1"/>
  <c r="Y118" i="2" s="1"/>
  <c r="Y119" i="2" s="1"/>
  <c r="Y120" i="2" s="1"/>
  <c r="Y121" i="2" s="1"/>
  <c r="Y122" i="2" s="1"/>
  <c r="Y123" i="2" s="1"/>
  <c r="Y124" i="2" s="1"/>
  <c r="Y125" i="2" s="1"/>
  <c r="Y126" i="2" s="1"/>
  <c r="Y127" i="2" s="1"/>
  <c r="X116" i="2" l="1"/>
  <c r="T117" i="2"/>
  <c r="X117" i="2" l="1"/>
  <c r="T118" i="2"/>
  <c r="T119" i="2" l="1"/>
  <c r="X118" i="2"/>
  <c r="X119" i="2" l="1"/>
  <c r="T120" i="2"/>
  <c r="X120" i="2" l="1"/>
  <c r="T121" i="2"/>
  <c r="T122" i="2" l="1"/>
  <c r="X121" i="2"/>
  <c r="T123" i="2" l="1"/>
  <c r="X122" i="2"/>
  <c r="T124" i="2" l="1"/>
  <c r="X123" i="2"/>
  <c r="T125" i="2" l="1"/>
  <c r="X124" i="2"/>
  <c r="T126" i="2" l="1"/>
  <c r="X125" i="2"/>
  <c r="T127" i="2" l="1"/>
  <c r="X127" i="2" s="1"/>
  <c r="X126" i="2"/>
</calcChain>
</file>

<file path=xl/sharedStrings.xml><?xml version="1.0" encoding="utf-8"?>
<sst xmlns="http://schemas.openxmlformats.org/spreadsheetml/2006/main" count="32" uniqueCount="14">
  <si>
    <t xml:space="preserve">  General &amp; Intangible</t>
  </si>
  <si>
    <t xml:space="preserve">  Communication System</t>
  </si>
  <si>
    <t>Variance</t>
  </si>
  <si>
    <t>FIT Rate</t>
  </si>
  <si>
    <t>Transmission</t>
  </si>
  <si>
    <t>Plant in Service</t>
  </si>
  <si>
    <t>Depr Rate (FERC)</t>
  </si>
  <si>
    <t>Depr Rate (Book)</t>
  </si>
  <si>
    <t>Depr Expense (FERC)</t>
  </si>
  <si>
    <t>Depr Expense (Book)</t>
  </si>
  <si>
    <t>Accumulated Depreciation Variance</t>
  </si>
  <si>
    <t>ADIT Impact</t>
  </si>
  <si>
    <t>EDFIT Impact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</si>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</sst>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0" applyNumberFormat="1"/>
    <xf numFmtId="43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64" fontId="2" fillId="0" borderId="4" xfId="1" applyNumberFormat="1" applyFont="1" applyFill="1" applyBorder="1" applyAlignment="1"/>
    <xf numFmtId="164" fontId="3" fillId="0" borderId="0" xfId="1" applyNumberFormat="1" applyFont="1" applyBorder="1"/>
    <xf numFmtId="164" fontId="0" fillId="0" borderId="5" xfId="1" applyNumberFormat="1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0" fillId="0" borderId="8" xfId="1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10" fontId="0" fillId="0" borderId="4" xfId="2" applyNumberFormat="1" applyFont="1" applyBorder="1"/>
    <xf numFmtId="10" fontId="0" fillId="0" borderId="0" xfId="2" applyNumberFormat="1" applyFont="1" applyBorder="1"/>
    <xf numFmtId="10" fontId="0" fillId="0" borderId="6" xfId="2" applyNumberFormat="1" applyFont="1" applyBorder="1"/>
    <xf numFmtId="10" fontId="0" fillId="0" borderId="7" xfId="2" applyNumberFormat="1" applyFont="1" applyBorder="1"/>
    <xf numFmtId="0" fontId="0" fillId="0" borderId="1" xfId="0" applyBorder="1" applyAlignment="1">
      <alignment horizontal="center"/>
    </xf>
    <xf numFmtId="164" fontId="0" fillId="0" borderId="4" xfId="1" applyNumberFormat="1" applyFont="1" applyBorder="1"/>
    <xf numFmtId="164" fontId="0" fillId="0" borderId="6" xfId="1" applyNumberFormat="1" applyFont="1" applyBorder="1"/>
    <xf numFmtId="43" fontId="0" fillId="0" borderId="4" xfId="1" applyNumberFormat="1" applyFont="1" applyBorder="1"/>
    <xf numFmtId="43" fontId="0" fillId="0" borderId="6" xfId="1" applyNumberFormat="1" applyFont="1" applyBorder="1"/>
    <xf numFmtId="9" fontId="0" fillId="0" borderId="4" xfId="0" applyNumberFormat="1" applyBorder="1"/>
    <xf numFmtId="9" fontId="0" fillId="0" borderId="6" xfId="0" applyNumberForma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0" fontId="0" fillId="0" borderId="0" xfId="2" applyNumberFormat="1" applyFont="1" applyFill="1" applyBorder="1"/>
    <xf numFmtId="17" fontId="0" fillId="0" borderId="4" xfId="0" applyNumberFormat="1" applyBorder="1"/>
    <xf numFmtId="17" fontId="0" fillId="0" borderId="6" xfId="0" applyNumberFormat="1" applyBorder="1"/>
    <xf numFmtId="10" fontId="4" fillId="0" borderId="4" xfId="2" applyNumberFormat="1" applyFont="1" applyFill="1" applyBorder="1"/>
    <xf numFmtId="10" fontId="4" fillId="0" borderId="0" xfId="2" applyNumberFormat="1" applyFont="1" applyFill="1" applyBorder="1"/>
    <xf numFmtId="43" fontId="0" fillId="2" borderId="4" xfId="1" applyNumberFormat="1" applyFont="1" applyFill="1" applyBorder="1"/>
    <xf numFmtId="0" fontId="2" fillId="3" borderId="6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164" fontId="0" fillId="3" borderId="4" xfId="1" applyNumberFormat="1" applyFont="1" applyFill="1" applyBorder="1"/>
    <xf numFmtId="164" fontId="0" fillId="3" borderId="0" xfId="1" applyNumberFormat="1" applyFont="1" applyFill="1" applyBorder="1"/>
    <xf numFmtId="164" fontId="0" fillId="3" borderId="6" xfId="1" applyNumberFormat="1" applyFont="1" applyFill="1" applyBorder="1"/>
    <xf numFmtId="164" fontId="0" fillId="3" borderId="7" xfId="1" applyNumberFormat="1" applyFont="1" applyFill="1" applyBorder="1"/>
    <xf numFmtId="43" fontId="0" fillId="3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4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B44B-E363-4E3A-96D7-87712E7D4FF0}">
  <dimension ref="A4:Y130"/>
  <sheetViews>
    <sheetView tabSelected="1" zoomScale="80" zoomScaleNormal="80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L8" sqref="L8"/>
    </sheetView>
  </sheetViews>
  <sheetFormatPr defaultRowHeight="14.5" x14ac:dyDescent="0.35"/>
  <cols>
    <col min="2" max="2" width="18.453125" bestFit="1" customWidth="1"/>
    <col min="3" max="3" width="21.453125" bestFit="1" customWidth="1"/>
    <col min="4" max="4" width="14.7265625" bestFit="1" customWidth="1"/>
    <col min="5" max="5" width="18.453125" bestFit="1" customWidth="1"/>
    <col min="6" max="6" width="21.453125" bestFit="1" customWidth="1"/>
    <col min="7" max="7" width="11.453125" bestFit="1" customWidth="1"/>
    <col min="8" max="8" width="18.453125" bestFit="1" customWidth="1"/>
    <col min="9" max="9" width="21.453125" bestFit="1" customWidth="1"/>
    <col min="10" max="10" width="11.453125" bestFit="1" customWidth="1"/>
    <col min="11" max="11" width="18.453125" bestFit="1" customWidth="1"/>
    <col min="12" max="12" width="21.453125" bestFit="1" customWidth="1"/>
    <col min="13" max="13" width="11.453125" bestFit="1" customWidth="1"/>
    <col min="14" max="14" width="18.453125" bestFit="1" customWidth="1"/>
    <col min="15" max="15" width="21.453125" bestFit="1" customWidth="1"/>
    <col min="16" max="16" width="11.453125" bestFit="1" customWidth="1"/>
    <col min="17" max="17" width="18.453125" bestFit="1" customWidth="1"/>
    <col min="18" max="18" width="21.453125" bestFit="1" customWidth="1"/>
    <col min="19" max="19" width="11.453125" bestFit="1" customWidth="1"/>
    <col min="20" max="20" width="18.453125" style="50" bestFit="1" customWidth="1"/>
    <col min="21" max="21" width="21.453125" style="50" bestFit="1" customWidth="1"/>
    <col min="22" max="22" width="12.81640625" style="50" bestFit="1" customWidth="1"/>
    <col min="23" max="23" width="7.81640625" bestFit="1" customWidth="1"/>
    <col min="24" max="24" width="16.1796875" bestFit="1" customWidth="1"/>
    <col min="25" max="25" width="15.54296875" bestFit="1" customWidth="1"/>
  </cols>
  <sheetData>
    <row r="4" spans="1:25" x14ac:dyDescent="0.35">
      <c r="A4" s="20"/>
      <c r="B4" s="54" t="s">
        <v>5</v>
      </c>
      <c r="C4" s="55"/>
      <c r="D4" s="56"/>
      <c r="E4" s="57" t="s">
        <v>6</v>
      </c>
      <c r="F4" s="58"/>
      <c r="G4" s="58"/>
      <c r="H4" s="54" t="s">
        <v>8</v>
      </c>
      <c r="I4" s="55"/>
      <c r="J4" s="55"/>
      <c r="K4" s="54" t="s">
        <v>7</v>
      </c>
      <c r="L4" s="55"/>
      <c r="M4" s="55"/>
      <c r="N4" s="54" t="s">
        <v>9</v>
      </c>
      <c r="O4" s="55"/>
      <c r="P4" s="55"/>
      <c r="Q4" s="54" t="s">
        <v>2</v>
      </c>
      <c r="R4" s="55"/>
      <c r="S4" s="55"/>
      <c r="T4" s="52" t="s">
        <v>10</v>
      </c>
      <c r="U4" s="53"/>
      <c r="V4" s="53"/>
      <c r="W4" s="20"/>
      <c r="X4" s="26"/>
      <c r="Y4" s="26"/>
    </row>
    <row r="5" spans="1:25" s="3" customFormat="1" x14ac:dyDescent="0.35">
      <c r="A5" s="21" t="s">
        <v>13</v>
      </c>
      <c r="B5" s="15" t="s">
        <v>0</v>
      </c>
      <c r="C5" s="16" t="s">
        <v>1</v>
      </c>
      <c r="D5" s="17" t="s">
        <v>4</v>
      </c>
      <c r="E5" s="18" t="s">
        <v>0</v>
      </c>
      <c r="F5" s="19" t="s">
        <v>1</v>
      </c>
      <c r="G5" s="19" t="s">
        <v>4</v>
      </c>
      <c r="H5" s="15" t="s">
        <v>0</v>
      </c>
      <c r="I5" s="16" t="s">
        <v>1</v>
      </c>
      <c r="J5" s="16" t="s">
        <v>4</v>
      </c>
      <c r="K5" s="15" t="s">
        <v>0</v>
      </c>
      <c r="L5" s="16" t="s">
        <v>1</v>
      </c>
      <c r="M5" s="16" t="s">
        <v>4</v>
      </c>
      <c r="N5" s="15" t="s">
        <v>0</v>
      </c>
      <c r="O5" s="16" t="s">
        <v>1</v>
      </c>
      <c r="P5" s="16" t="s">
        <v>4</v>
      </c>
      <c r="Q5" s="15" t="s">
        <v>0</v>
      </c>
      <c r="R5" s="16" t="s">
        <v>1</v>
      </c>
      <c r="S5" s="16" t="s">
        <v>4</v>
      </c>
      <c r="T5" s="41" t="s">
        <v>0</v>
      </c>
      <c r="U5" s="42" t="s">
        <v>1</v>
      </c>
      <c r="V5" s="42" t="s">
        <v>4</v>
      </c>
      <c r="W5" s="15" t="s">
        <v>3</v>
      </c>
      <c r="X5" s="15" t="s">
        <v>11</v>
      </c>
      <c r="Y5" s="15" t="s">
        <v>12</v>
      </c>
    </row>
    <row r="6" spans="1:25" s="4" customFormat="1" x14ac:dyDescent="0.35">
      <c r="A6" s="21"/>
      <c r="B6" s="5"/>
      <c r="C6" s="6"/>
      <c r="D6" s="7"/>
      <c r="E6" s="5"/>
      <c r="F6" s="6"/>
      <c r="G6" s="6"/>
      <c r="H6" s="5"/>
      <c r="I6" s="6"/>
      <c r="J6" s="6"/>
      <c r="K6" s="5"/>
      <c r="L6" s="6"/>
      <c r="M6" s="6"/>
      <c r="N6" s="5"/>
      <c r="O6" s="6"/>
      <c r="P6" s="6"/>
      <c r="Q6" s="5"/>
      <c r="R6" s="6"/>
      <c r="S6" s="6"/>
      <c r="T6" s="43"/>
      <c r="U6" s="44"/>
      <c r="V6" s="44"/>
      <c r="W6" s="5"/>
      <c r="X6" s="5"/>
      <c r="Y6" s="5"/>
    </row>
    <row r="7" spans="1:25" x14ac:dyDescent="0.35">
      <c r="A7" s="36">
        <v>39783</v>
      </c>
      <c r="B7" s="8">
        <v>33305823</v>
      </c>
      <c r="C7" s="9">
        <v>7643240</v>
      </c>
      <c r="D7" s="10">
        <v>70469637</v>
      </c>
      <c r="E7" s="22">
        <v>6.5299999999999997E-2</v>
      </c>
      <c r="F7" s="23">
        <v>6.5299999999999997E-2</v>
      </c>
      <c r="G7" s="23">
        <v>2.3199999999999998E-2</v>
      </c>
      <c r="H7" s="27">
        <f t="shared" ref="H7:H18" si="0">E7*B7/12</f>
        <v>181239.18682499998</v>
      </c>
      <c r="I7" s="33">
        <f t="shared" ref="I7:I18" si="1">F7*C7/12</f>
        <v>41591.96433333333</v>
      </c>
      <c r="J7" s="33">
        <f t="shared" ref="J7:J18" si="2">G7*D7/12</f>
        <v>136241.29819999999</v>
      </c>
      <c r="K7" s="38">
        <v>6.5299999999999997E-2</v>
      </c>
      <c r="L7" s="39">
        <v>6.5299999999999997E-2</v>
      </c>
      <c r="M7" s="35">
        <v>2.4E-2</v>
      </c>
      <c r="N7" s="27">
        <f t="shared" ref="N7:N18" si="3">K7*B7/12</f>
        <v>181239.18682499998</v>
      </c>
      <c r="O7" s="33">
        <f t="shared" ref="O7:O18" si="4">L7*C7/12</f>
        <v>41591.96433333333</v>
      </c>
      <c r="P7" s="33">
        <f t="shared" ref="P7:P18" si="5">M7*D7/12</f>
        <v>140939.274</v>
      </c>
      <c r="Q7" s="27">
        <f t="shared" ref="Q7:Q18" si="6">H7-N7</f>
        <v>0</v>
      </c>
      <c r="R7" s="33">
        <f t="shared" ref="R7:R18" si="7">I7-O7</f>
        <v>0</v>
      </c>
      <c r="S7" s="33">
        <f t="shared" ref="S7:S18" si="8">J7-P7</f>
        <v>-4697.9758000000147</v>
      </c>
      <c r="T7" s="45">
        <f t="shared" ref="T7:T20" si="9">T6+Q7</f>
        <v>0</v>
      </c>
      <c r="U7" s="46">
        <f t="shared" ref="U7:U20" si="10">U6+R7</f>
        <v>0</v>
      </c>
      <c r="V7" s="46">
        <f t="shared" ref="V7:V20" si="11">V6+S7</f>
        <v>-4697.9758000000147</v>
      </c>
      <c r="W7" s="31">
        <v>0.35</v>
      </c>
      <c r="X7" s="40">
        <f t="shared" ref="X7:X18" si="12">SUM(T7:V7)*-W7</f>
        <v>1644.291530000005</v>
      </c>
      <c r="Y7" s="27"/>
    </row>
    <row r="8" spans="1:25" x14ac:dyDescent="0.35">
      <c r="A8" s="36">
        <v>39814</v>
      </c>
      <c r="B8" s="8">
        <v>33340784.519999996</v>
      </c>
      <c r="C8" s="9">
        <v>7643241.0999999996</v>
      </c>
      <c r="D8" s="10">
        <v>81742147.430000007</v>
      </c>
      <c r="E8" s="22">
        <v>6.5299999999999997E-2</v>
      </c>
      <c r="F8" s="23">
        <v>6.5299999999999997E-2</v>
      </c>
      <c r="G8" s="23">
        <v>2.3199999999999998E-2</v>
      </c>
      <c r="H8" s="27">
        <f t="shared" si="0"/>
        <v>181429.43576299996</v>
      </c>
      <c r="I8" s="33">
        <f t="shared" si="1"/>
        <v>41591.970319166663</v>
      </c>
      <c r="J8" s="33">
        <f t="shared" si="2"/>
        <v>158034.81836466669</v>
      </c>
      <c r="K8" s="38">
        <v>6.5299999999999997E-2</v>
      </c>
      <c r="L8" s="39">
        <v>6.5299999999999997E-2</v>
      </c>
      <c r="M8" s="35">
        <v>2.4E-2</v>
      </c>
      <c r="N8" s="27">
        <f t="shared" si="3"/>
        <v>181429.43576299996</v>
      </c>
      <c r="O8" s="33">
        <f t="shared" si="4"/>
        <v>41591.970319166663</v>
      </c>
      <c r="P8" s="33">
        <f t="shared" si="5"/>
        <v>163484.29486000002</v>
      </c>
      <c r="Q8" s="27">
        <f t="shared" si="6"/>
        <v>0</v>
      </c>
      <c r="R8" s="33">
        <f t="shared" si="7"/>
        <v>0</v>
      </c>
      <c r="S8" s="33">
        <f t="shared" si="8"/>
        <v>-5449.4764953333361</v>
      </c>
      <c r="T8" s="45">
        <f t="shared" si="9"/>
        <v>0</v>
      </c>
      <c r="U8" s="46">
        <f t="shared" si="10"/>
        <v>0</v>
      </c>
      <c r="V8" s="46">
        <f t="shared" si="11"/>
        <v>-10147.452295333351</v>
      </c>
      <c r="W8" s="31">
        <v>0.35</v>
      </c>
      <c r="X8" s="29">
        <f t="shared" si="12"/>
        <v>3551.6083033666728</v>
      </c>
      <c r="Y8" s="27"/>
    </row>
    <row r="9" spans="1:25" x14ac:dyDescent="0.35">
      <c r="A9" s="36">
        <v>39845</v>
      </c>
      <c r="B9" s="8">
        <v>33381187.32</v>
      </c>
      <c r="C9" s="9">
        <v>7675977.0099999998</v>
      </c>
      <c r="D9" s="10">
        <v>81766100.530000001</v>
      </c>
      <c r="E9" s="22">
        <v>6.5299999999999997E-2</v>
      </c>
      <c r="F9" s="23">
        <v>6.5299999999999997E-2</v>
      </c>
      <c r="G9" s="23">
        <v>2.3199999999999998E-2</v>
      </c>
      <c r="H9" s="27">
        <f t="shared" si="0"/>
        <v>181649.294333</v>
      </c>
      <c r="I9" s="33">
        <f t="shared" si="1"/>
        <v>41770.108229416663</v>
      </c>
      <c r="J9" s="33">
        <f t="shared" si="2"/>
        <v>158081.12769133333</v>
      </c>
      <c r="K9" s="38">
        <v>6.5299999999999997E-2</v>
      </c>
      <c r="L9" s="39">
        <v>6.5299999999999997E-2</v>
      </c>
      <c r="M9" s="35">
        <v>2.4E-2</v>
      </c>
      <c r="N9" s="27">
        <f t="shared" si="3"/>
        <v>181649.294333</v>
      </c>
      <c r="O9" s="33">
        <f t="shared" si="4"/>
        <v>41770.108229416663</v>
      </c>
      <c r="P9" s="33">
        <f t="shared" si="5"/>
        <v>163532.20106000002</v>
      </c>
      <c r="Q9" s="27">
        <f t="shared" si="6"/>
        <v>0</v>
      </c>
      <c r="R9" s="33">
        <f t="shared" si="7"/>
        <v>0</v>
      </c>
      <c r="S9" s="33">
        <f t="shared" si="8"/>
        <v>-5451.0733686666936</v>
      </c>
      <c r="T9" s="45">
        <f t="shared" si="9"/>
        <v>0</v>
      </c>
      <c r="U9" s="46">
        <f t="shared" si="10"/>
        <v>0</v>
      </c>
      <c r="V9" s="46">
        <f t="shared" si="11"/>
        <v>-15598.525664000044</v>
      </c>
      <c r="W9" s="31">
        <v>0.35</v>
      </c>
      <c r="X9" s="29">
        <f t="shared" si="12"/>
        <v>5459.4839824000155</v>
      </c>
      <c r="Y9" s="27"/>
    </row>
    <row r="10" spans="1:25" x14ac:dyDescent="0.35">
      <c r="A10" s="36">
        <v>39873</v>
      </c>
      <c r="B10" s="8">
        <v>33353470.059999999</v>
      </c>
      <c r="C10" s="9">
        <v>7688480.9800000004</v>
      </c>
      <c r="D10" s="10">
        <v>81727150.670000002</v>
      </c>
      <c r="E10" s="22">
        <v>6.5299999999999997E-2</v>
      </c>
      <c r="F10" s="23">
        <v>6.5299999999999997E-2</v>
      </c>
      <c r="G10" s="23">
        <v>2.3199999999999998E-2</v>
      </c>
      <c r="H10" s="27">
        <f t="shared" si="0"/>
        <v>181498.46624316662</v>
      </c>
      <c r="I10" s="33">
        <f t="shared" si="1"/>
        <v>41838.150666166672</v>
      </c>
      <c r="J10" s="33">
        <f t="shared" si="2"/>
        <v>158005.82462866665</v>
      </c>
      <c r="K10" s="38">
        <v>6.5299999999999997E-2</v>
      </c>
      <c r="L10" s="39">
        <v>6.5299999999999997E-2</v>
      </c>
      <c r="M10" s="35">
        <v>2.4E-2</v>
      </c>
      <c r="N10" s="27">
        <f t="shared" si="3"/>
        <v>181498.46624316662</v>
      </c>
      <c r="O10" s="33">
        <f t="shared" si="4"/>
        <v>41838.150666166672</v>
      </c>
      <c r="P10" s="33">
        <f t="shared" si="5"/>
        <v>163454.30134000001</v>
      </c>
      <c r="Q10" s="27">
        <f t="shared" si="6"/>
        <v>0</v>
      </c>
      <c r="R10" s="33">
        <f t="shared" si="7"/>
        <v>0</v>
      </c>
      <c r="S10" s="33">
        <f t="shared" si="8"/>
        <v>-5448.476711333351</v>
      </c>
      <c r="T10" s="45">
        <f t="shared" si="9"/>
        <v>0</v>
      </c>
      <c r="U10" s="46">
        <f t="shared" si="10"/>
        <v>0</v>
      </c>
      <c r="V10" s="46">
        <f t="shared" si="11"/>
        <v>-21047.002375333395</v>
      </c>
      <c r="W10" s="31">
        <v>0.35</v>
      </c>
      <c r="X10" s="29">
        <f t="shared" si="12"/>
        <v>7366.4508313666875</v>
      </c>
      <c r="Y10" s="27"/>
    </row>
    <row r="11" spans="1:25" x14ac:dyDescent="0.35">
      <c r="A11" s="36">
        <v>39904</v>
      </c>
      <c r="B11" s="8">
        <v>33366618.200000003</v>
      </c>
      <c r="C11" s="9">
        <v>7715758.0700000003</v>
      </c>
      <c r="D11" s="10">
        <v>81588199.799999997</v>
      </c>
      <c r="E11" s="22">
        <v>6.5299999999999997E-2</v>
      </c>
      <c r="F11" s="23">
        <v>6.5299999999999997E-2</v>
      </c>
      <c r="G11" s="23">
        <v>2.3199999999999998E-2</v>
      </c>
      <c r="H11" s="27">
        <f t="shared" si="0"/>
        <v>181570.01403833335</v>
      </c>
      <c r="I11" s="33">
        <f t="shared" si="1"/>
        <v>41986.583497583335</v>
      </c>
      <c r="J11" s="33">
        <f t="shared" si="2"/>
        <v>157737.18627999999</v>
      </c>
      <c r="K11" s="38">
        <v>6.5299999999999997E-2</v>
      </c>
      <c r="L11" s="39">
        <v>6.5299999999999997E-2</v>
      </c>
      <c r="M11" s="35">
        <v>2.4E-2</v>
      </c>
      <c r="N11" s="27">
        <f t="shared" si="3"/>
        <v>181570.01403833335</v>
      </c>
      <c r="O11" s="33">
        <f t="shared" si="4"/>
        <v>41986.583497583335</v>
      </c>
      <c r="P11" s="33">
        <f t="shared" si="5"/>
        <v>163176.3996</v>
      </c>
      <c r="Q11" s="27">
        <f t="shared" si="6"/>
        <v>0</v>
      </c>
      <c r="R11" s="33">
        <f t="shared" si="7"/>
        <v>0</v>
      </c>
      <c r="S11" s="33">
        <f t="shared" si="8"/>
        <v>-5439.2133200000098</v>
      </c>
      <c r="T11" s="45">
        <f t="shared" si="9"/>
        <v>0</v>
      </c>
      <c r="U11" s="46">
        <f t="shared" si="10"/>
        <v>0</v>
      </c>
      <c r="V11" s="46">
        <f t="shared" si="11"/>
        <v>-26486.215695333405</v>
      </c>
      <c r="W11" s="31">
        <v>0.35</v>
      </c>
      <c r="X11" s="29">
        <f t="shared" si="12"/>
        <v>9270.1754933666907</v>
      </c>
      <c r="Y11" s="27"/>
    </row>
    <row r="12" spans="1:25" x14ac:dyDescent="0.35">
      <c r="A12" s="36">
        <v>39934</v>
      </c>
      <c r="B12" s="8">
        <v>33400638.920000002</v>
      </c>
      <c r="C12" s="9">
        <v>7715758.0700000003</v>
      </c>
      <c r="D12" s="10">
        <v>81699308.420000002</v>
      </c>
      <c r="E12" s="22">
        <v>6.5299999999999997E-2</v>
      </c>
      <c r="F12" s="23">
        <v>6.5299999999999997E-2</v>
      </c>
      <c r="G12" s="23">
        <v>2.3199999999999998E-2</v>
      </c>
      <c r="H12" s="27">
        <f t="shared" si="0"/>
        <v>181755.14345633332</v>
      </c>
      <c r="I12" s="33">
        <f t="shared" si="1"/>
        <v>41986.583497583335</v>
      </c>
      <c r="J12" s="33">
        <f t="shared" si="2"/>
        <v>157951.99627866666</v>
      </c>
      <c r="K12" s="38">
        <v>6.5299999999999997E-2</v>
      </c>
      <c r="L12" s="39">
        <v>6.5299999999999997E-2</v>
      </c>
      <c r="M12" s="35">
        <v>2.4E-2</v>
      </c>
      <c r="N12" s="27">
        <f t="shared" si="3"/>
        <v>181755.14345633332</v>
      </c>
      <c r="O12" s="33">
        <f t="shared" si="4"/>
        <v>41986.583497583335</v>
      </c>
      <c r="P12" s="33">
        <f t="shared" si="5"/>
        <v>163398.61684</v>
      </c>
      <c r="Q12" s="27">
        <f t="shared" si="6"/>
        <v>0</v>
      </c>
      <c r="R12" s="33">
        <f t="shared" si="7"/>
        <v>0</v>
      </c>
      <c r="S12" s="33">
        <f t="shared" si="8"/>
        <v>-5446.6205613333441</v>
      </c>
      <c r="T12" s="45">
        <f t="shared" si="9"/>
        <v>0</v>
      </c>
      <c r="U12" s="46">
        <f t="shared" si="10"/>
        <v>0</v>
      </c>
      <c r="V12" s="46">
        <f t="shared" si="11"/>
        <v>-31932.836256666749</v>
      </c>
      <c r="W12" s="31">
        <v>0.35</v>
      </c>
      <c r="X12" s="29">
        <f t="shared" si="12"/>
        <v>11176.492689833362</v>
      </c>
      <c r="Y12" s="27"/>
    </row>
    <row r="13" spans="1:25" x14ac:dyDescent="0.35">
      <c r="A13" s="36">
        <v>39965</v>
      </c>
      <c r="B13" s="8">
        <v>34019554.699999996</v>
      </c>
      <c r="C13" s="9">
        <v>7829383.4199999999</v>
      </c>
      <c r="D13" s="10">
        <v>81706757.079999998</v>
      </c>
      <c r="E13" s="22">
        <v>6.5299999999999997E-2</v>
      </c>
      <c r="F13" s="23">
        <v>6.5299999999999997E-2</v>
      </c>
      <c r="G13" s="23">
        <v>2.3199999999999998E-2</v>
      </c>
      <c r="H13" s="27">
        <f t="shared" si="0"/>
        <v>185123.0768258333</v>
      </c>
      <c r="I13" s="33">
        <f t="shared" si="1"/>
        <v>42604.894777166664</v>
      </c>
      <c r="J13" s="33">
        <f t="shared" si="2"/>
        <v>157966.39702133331</v>
      </c>
      <c r="K13" s="38">
        <v>6.5299999999999997E-2</v>
      </c>
      <c r="L13" s="39">
        <v>6.5299999999999997E-2</v>
      </c>
      <c r="M13" s="35">
        <v>2.4E-2</v>
      </c>
      <c r="N13" s="27">
        <f t="shared" si="3"/>
        <v>185123.0768258333</v>
      </c>
      <c r="O13" s="33">
        <f t="shared" si="4"/>
        <v>42604.894777166664</v>
      </c>
      <c r="P13" s="33">
        <f t="shared" si="5"/>
        <v>163413.51415999999</v>
      </c>
      <c r="Q13" s="27">
        <f t="shared" si="6"/>
        <v>0</v>
      </c>
      <c r="R13" s="33">
        <f t="shared" si="7"/>
        <v>0</v>
      </c>
      <c r="S13" s="33">
        <f t="shared" si="8"/>
        <v>-5447.1171386666829</v>
      </c>
      <c r="T13" s="45">
        <f t="shared" si="9"/>
        <v>0</v>
      </c>
      <c r="U13" s="46">
        <f t="shared" si="10"/>
        <v>0</v>
      </c>
      <c r="V13" s="46">
        <f t="shared" si="11"/>
        <v>-37379.953395333432</v>
      </c>
      <c r="W13" s="31">
        <v>0.35</v>
      </c>
      <c r="X13" s="29">
        <f t="shared" si="12"/>
        <v>13082.983688366701</v>
      </c>
      <c r="Y13" s="27"/>
    </row>
    <row r="14" spans="1:25" x14ac:dyDescent="0.35">
      <c r="A14" s="36">
        <v>39995</v>
      </c>
      <c r="B14" s="8">
        <v>47910372.43</v>
      </c>
      <c r="C14" s="9">
        <v>7830781.5499999998</v>
      </c>
      <c r="D14" s="10">
        <v>89384730.629999995</v>
      </c>
      <c r="E14" s="22">
        <v>6.5299999999999997E-2</v>
      </c>
      <c r="F14" s="23">
        <v>6.5299999999999997E-2</v>
      </c>
      <c r="G14" s="23">
        <v>2.3199999999999998E-2</v>
      </c>
      <c r="H14" s="27">
        <f t="shared" si="0"/>
        <v>260712.27663991667</v>
      </c>
      <c r="I14" s="33">
        <f t="shared" si="1"/>
        <v>42612.502934583332</v>
      </c>
      <c r="J14" s="33">
        <f t="shared" si="2"/>
        <v>172810.47921799999</v>
      </c>
      <c r="K14" s="38">
        <v>6.5299999999999997E-2</v>
      </c>
      <c r="L14" s="39">
        <v>6.5299999999999997E-2</v>
      </c>
      <c r="M14" s="35">
        <v>2.4E-2</v>
      </c>
      <c r="N14" s="27">
        <f t="shared" si="3"/>
        <v>260712.27663991667</v>
      </c>
      <c r="O14" s="33">
        <f t="shared" si="4"/>
        <v>42612.502934583332</v>
      </c>
      <c r="P14" s="33">
        <f t="shared" si="5"/>
        <v>178769.46126000001</v>
      </c>
      <c r="Q14" s="27">
        <f t="shared" si="6"/>
        <v>0</v>
      </c>
      <c r="R14" s="33">
        <f t="shared" si="7"/>
        <v>0</v>
      </c>
      <c r="S14" s="33">
        <f t="shared" si="8"/>
        <v>-5958.9820420000178</v>
      </c>
      <c r="T14" s="45">
        <f t="shared" si="9"/>
        <v>0</v>
      </c>
      <c r="U14" s="46">
        <f t="shared" si="10"/>
        <v>0</v>
      </c>
      <c r="V14" s="46">
        <f t="shared" si="11"/>
        <v>-43338.93543733345</v>
      </c>
      <c r="W14" s="31">
        <v>0.35</v>
      </c>
      <c r="X14" s="29">
        <f t="shared" si="12"/>
        <v>15168.627403066706</v>
      </c>
      <c r="Y14" s="27"/>
    </row>
    <row r="15" spans="1:25" x14ac:dyDescent="0.35">
      <c r="A15" s="36">
        <v>40026</v>
      </c>
      <c r="B15" s="8">
        <v>47989112.809999995</v>
      </c>
      <c r="C15" s="9">
        <v>7861839.9500000002</v>
      </c>
      <c r="D15" s="10">
        <v>89420030.879999995</v>
      </c>
      <c r="E15" s="22">
        <v>6.5299999999999997E-2</v>
      </c>
      <c r="F15" s="23">
        <v>6.5299999999999997E-2</v>
      </c>
      <c r="G15" s="23">
        <v>2.3199999999999998E-2</v>
      </c>
      <c r="H15" s="27">
        <f t="shared" si="0"/>
        <v>261140.75554108329</v>
      </c>
      <c r="I15" s="33">
        <f t="shared" si="1"/>
        <v>42781.512394583333</v>
      </c>
      <c r="J15" s="33">
        <f t="shared" si="2"/>
        <v>172878.72636799997</v>
      </c>
      <c r="K15" s="59">
        <v>4.6100000000000002E-2</v>
      </c>
      <c r="L15" s="35">
        <v>4.6100000000000002E-2</v>
      </c>
      <c r="M15" s="35">
        <v>2.12E-2</v>
      </c>
      <c r="N15" s="27">
        <f t="shared" si="3"/>
        <v>184358.17504508331</v>
      </c>
      <c r="O15" s="33">
        <f t="shared" si="4"/>
        <v>30202.568474583339</v>
      </c>
      <c r="P15" s="33">
        <f t="shared" si="5"/>
        <v>157975.387888</v>
      </c>
      <c r="Q15" s="27">
        <f t="shared" si="6"/>
        <v>76782.58049599998</v>
      </c>
      <c r="R15" s="33">
        <f t="shared" si="7"/>
        <v>12578.943919999994</v>
      </c>
      <c r="S15" s="33">
        <f t="shared" si="8"/>
        <v>14903.338479999977</v>
      </c>
      <c r="T15" s="45">
        <f t="shared" si="9"/>
        <v>76782.58049599998</v>
      </c>
      <c r="U15" s="46">
        <f t="shared" si="10"/>
        <v>12578.943919999994</v>
      </c>
      <c r="V15" s="46">
        <f t="shared" si="11"/>
        <v>-28435.596957333473</v>
      </c>
      <c r="W15" s="31">
        <v>0.35</v>
      </c>
      <c r="X15" s="29">
        <f t="shared" si="12"/>
        <v>-21324.074610533273</v>
      </c>
      <c r="Y15" s="27"/>
    </row>
    <row r="16" spans="1:25" x14ac:dyDescent="0.35">
      <c r="A16" s="36">
        <v>40057</v>
      </c>
      <c r="B16" s="8">
        <v>49094398.469999999</v>
      </c>
      <c r="C16" s="9">
        <v>7991227.46</v>
      </c>
      <c r="D16" s="10">
        <v>89465523.370000005</v>
      </c>
      <c r="E16" s="22">
        <v>6.5299999999999997E-2</v>
      </c>
      <c r="F16" s="23">
        <v>6.5299999999999997E-2</v>
      </c>
      <c r="G16" s="23">
        <v>2.3199999999999998E-2</v>
      </c>
      <c r="H16" s="27">
        <f t="shared" si="0"/>
        <v>267155.35167424998</v>
      </c>
      <c r="I16" s="33">
        <f t="shared" si="1"/>
        <v>43485.59609483333</v>
      </c>
      <c r="J16" s="33">
        <f t="shared" si="2"/>
        <v>172966.67851533333</v>
      </c>
      <c r="K16" s="59">
        <v>4.6100000000000002E-2</v>
      </c>
      <c r="L16" s="35">
        <v>4.6100000000000002E-2</v>
      </c>
      <c r="M16" s="35">
        <v>2.12E-2</v>
      </c>
      <c r="N16" s="27">
        <f t="shared" si="3"/>
        <v>188604.31412224998</v>
      </c>
      <c r="O16" s="33">
        <f t="shared" si="4"/>
        <v>30699.632158833334</v>
      </c>
      <c r="P16" s="33">
        <f t="shared" si="5"/>
        <v>158055.75795366667</v>
      </c>
      <c r="Q16" s="27">
        <f t="shared" si="6"/>
        <v>78551.037551999994</v>
      </c>
      <c r="R16" s="33">
        <f t="shared" si="7"/>
        <v>12785.963935999996</v>
      </c>
      <c r="S16" s="33">
        <f t="shared" si="8"/>
        <v>14910.920561666659</v>
      </c>
      <c r="T16" s="45">
        <f t="shared" si="9"/>
        <v>155333.61804799997</v>
      </c>
      <c r="U16" s="46">
        <f t="shared" si="10"/>
        <v>25364.907855999991</v>
      </c>
      <c r="V16" s="46">
        <f t="shared" si="11"/>
        <v>-13524.676395666815</v>
      </c>
      <c r="W16" s="31">
        <v>0.35</v>
      </c>
      <c r="X16" s="29">
        <f t="shared" si="12"/>
        <v>-58510.847327916606</v>
      </c>
      <c r="Y16" s="27"/>
    </row>
    <row r="17" spans="1:25" x14ac:dyDescent="0.35">
      <c r="A17" s="36">
        <v>40087</v>
      </c>
      <c r="B17" s="8">
        <v>48301969.75999999</v>
      </c>
      <c r="C17" s="9">
        <v>7991227.46</v>
      </c>
      <c r="D17" s="10">
        <v>89561794.439999998</v>
      </c>
      <c r="E17" s="22">
        <v>6.5299999999999997E-2</v>
      </c>
      <c r="F17" s="23">
        <v>6.5299999999999997E-2</v>
      </c>
      <c r="G17" s="23">
        <v>2.3199999999999998E-2</v>
      </c>
      <c r="H17" s="27">
        <f t="shared" si="0"/>
        <v>262843.21877733327</v>
      </c>
      <c r="I17" s="33">
        <f t="shared" si="1"/>
        <v>43485.59609483333</v>
      </c>
      <c r="J17" s="33">
        <f t="shared" si="2"/>
        <v>173152.80258399999</v>
      </c>
      <c r="K17" s="59">
        <v>4.6100000000000002E-2</v>
      </c>
      <c r="L17" s="35">
        <v>4.6100000000000002E-2</v>
      </c>
      <c r="M17" s="35">
        <v>2.12E-2</v>
      </c>
      <c r="N17" s="27">
        <f t="shared" si="3"/>
        <v>185560.06716133331</v>
      </c>
      <c r="O17" s="33">
        <f t="shared" si="4"/>
        <v>30699.632158833334</v>
      </c>
      <c r="P17" s="33">
        <f t="shared" si="5"/>
        <v>158225.836844</v>
      </c>
      <c r="Q17" s="27">
        <f t="shared" si="6"/>
        <v>77283.151615999959</v>
      </c>
      <c r="R17" s="33">
        <f t="shared" si="7"/>
        <v>12785.963935999996</v>
      </c>
      <c r="S17" s="33">
        <f t="shared" si="8"/>
        <v>14926.965739999985</v>
      </c>
      <c r="T17" s="45">
        <f t="shared" si="9"/>
        <v>232616.76966399993</v>
      </c>
      <c r="U17" s="46">
        <f t="shared" si="10"/>
        <v>38150.871791999991</v>
      </c>
      <c r="V17" s="46">
        <f t="shared" si="11"/>
        <v>1402.2893443331704</v>
      </c>
      <c r="W17" s="31">
        <v>0.35</v>
      </c>
      <c r="X17" s="29">
        <f t="shared" si="12"/>
        <v>-95259.475780116583</v>
      </c>
      <c r="Y17" s="27"/>
    </row>
    <row r="18" spans="1:25" x14ac:dyDescent="0.35">
      <c r="A18" s="36">
        <v>40118</v>
      </c>
      <c r="B18" s="8">
        <v>48673515.669999994</v>
      </c>
      <c r="C18" s="9">
        <v>8026836.3600000003</v>
      </c>
      <c r="D18" s="10">
        <v>86668240.689999998</v>
      </c>
      <c r="E18" s="22">
        <v>6.5299999999999997E-2</v>
      </c>
      <c r="F18" s="23">
        <v>6.5299999999999997E-2</v>
      </c>
      <c r="G18" s="23">
        <v>2.3199999999999998E-2</v>
      </c>
      <c r="H18" s="27">
        <f t="shared" si="0"/>
        <v>264865.04777091666</v>
      </c>
      <c r="I18" s="33">
        <f t="shared" si="1"/>
        <v>43679.367858999998</v>
      </c>
      <c r="J18" s="33">
        <f t="shared" si="2"/>
        <v>167558.59866733331</v>
      </c>
      <c r="K18" s="59">
        <v>4.6100000000000002E-2</v>
      </c>
      <c r="L18" s="35">
        <v>4.6100000000000002E-2</v>
      </c>
      <c r="M18" s="35">
        <v>2.12E-2</v>
      </c>
      <c r="N18" s="27">
        <f t="shared" si="3"/>
        <v>186987.42269891663</v>
      </c>
      <c r="O18" s="33">
        <f t="shared" si="4"/>
        <v>30836.429683000006</v>
      </c>
      <c r="P18" s="33">
        <f t="shared" si="5"/>
        <v>153113.89188566667</v>
      </c>
      <c r="Q18" s="27">
        <f t="shared" si="6"/>
        <v>77877.625072000024</v>
      </c>
      <c r="R18" s="33">
        <f t="shared" si="7"/>
        <v>12842.938175999992</v>
      </c>
      <c r="S18" s="33">
        <f t="shared" si="8"/>
        <v>14444.706781666639</v>
      </c>
      <c r="T18" s="45">
        <f t="shared" si="9"/>
        <v>310494.39473599999</v>
      </c>
      <c r="U18" s="46">
        <f t="shared" si="10"/>
        <v>50993.809967999987</v>
      </c>
      <c r="V18" s="46">
        <f t="shared" si="11"/>
        <v>15846.996125999809</v>
      </c>
      <c r="W18" s="31">
        <v>0.35</v>
      </c>
      <c r="X18" s="29">
        <f t="shared" si="12"/>
        <v>-132067.32029049992</v>
      </c>
      <c r="Y18" s="27"/>
    </row>
    <row r="19" spans="1:25" x14ac:dyDescent="0.35">
      <c r="A19" s="36">
        <v>40148</v>
      </c>
      <c r="B19" s="8">
        <v>39610412.18</v>
      </c>
      <c r="C19" s="9">
        <v>8089539</v>
      </c>
      <c r="D19" s="10">
        <v>86841289</v>
      </c>
      <c r="E19" s="22">
        <v>6.5299999999999997E-2</v>
      </c>
      <c r="F19" s="23">
        <v>6.5299999999999997E-2</v>
      </c>
      <c r="G19" s="23">
        <v>2.3199999999999998E-2</v>
      </c>
      <c r="H19" s="27">
        <f t="shared" ref="H19:H66" si="13">E19*B19/12</f>
        <v>215546.65961283332</v>
      </c>
      <c r="I19" s="33">
        <f t="shared" ref="I19:I66" si="14">F19*C19/12</f>
        <v>44020.574724999991</v>
      </c>
      <c r="J19" s="33">
        <f t="shared" ref="J19:J66" si="15">G19*D19/12</f>
        <v>167893.15873333332</v>
      </c>
      <c r="K19" s="59">
        <v>4.6100000000000002E-2</v>
      </c>
      <c r="L19" s="35">
        <v>4.6100000000000002E-2</v>
      </c>
      <c r="M19" s="35">
        <v>2.12E-2</v>
      </c>
      <c r="N19" s="27">
        <f t="shared" ref="N19:N66" si="16">K19*B19/12</f>
        <v>152170.00012483334</v>
      </c>
      <c r="O19" s="33">
        <f t="shared" ref="O19:O66" si="17">L19*C19/12</f>
        <v>31077.312325000003</v>
      </c>
      <c r="P19" s="33">
        <f t="shared" ref="P19:P66" si="18">M19*D19/12</f>
        <v>153419.61056666667</v>
      </c>
      <c r="Q19" s="27">
        <f t="shared" ref="Q19:Q66" si="19">H19-N19</f>
        <v>63376.659487999976</v>
      </c>
      <c r="R19" s="33">
        <f t="shared" ref="R19:R66" si="20">I19-O19</f>
        <v>12943.262399999989</v>
      </c>
      <c r="S19" s="33">
        <f t="shared" ref="S19:S66" si="21">J19-P19</f>
        <v>14473.548166666646</v>
      </c>
      <c r="T19" s="45">
        <f t="shared" si="9"/>
        <v>373871.05422399996</v>
      </c>
      <c r="U19" s="46">
        <f t="shared" si="10"/>
        <v>63937.072367999979</v>
      </c>
      <c r="V19" s="46">
        <f t="shared" si="11"/>
        <v>30320.544292666455</v>
      </c>
      <c r="W19" s="31">
        <v>0.35</v>
      </c>
      <c r="X19" s="40">
        <f t="shared" ref="X19:X76" si="22">SUM(T19:V19)*-W19</f>
        <v>-163845.03480963322</v>
      </c>
      <c r="Y19" s="27"/>
    </row>
    <row r="20" spans="1:25" x14ac:dyDescent="0.35">
      <c r="A20" s="36">
        <v>40179</v>
      </c>
      <c r="B20" s="8">
        <v>40047190.880000003</v>
      </c>
      <c r="C20" s="9">
        <v>8182307.54</v>
      </c>
      <c r="D20" s="10">
        <v>87025284.420000002</v>
      </c>
      <c r="E20" s="22">
        <v>6.5299999999999997E-2</v>
      </c>
      <c r="F20" s="23">
        <v>6.5299999999999997E-2</v>
      </c>
      <c r="G20" s="23">
        <v>2.3199999999999998E-2</v>
      </c>
      <c r="H20" s="27">
        <f t="shared" si="13"/>
        <v>217923.46370533333</v>
      </c>
      <c r="I20" s="33">
        <f t="shared" si="14"/>
        <v>44525.39019683333</v>
      </c>
      <c r="J20" s="33">
        <f t="shared" si="15"/>
        <v>168248.88321199999</v>
      </c>
      <c r="K20" s="59">
        <v>4.6100000000000002E-2</v>
      </c>
      <c r="L20" s="35">
        <v>4.6100000000000002E-2</v>
      </c>
      <c r="M20" s="35">
        <v>2.12E-2</v>
      </c>
      <c r="N20" s="27">
        <f t="shared" si="16"/>
        <v>153847.95829733336</v>
      </c>
      <c r="O20" s="33">
        <f t="shared" si="17"/>
        <v>31433.698132833335</v>
      </c>
      <c r="P20" s="33">
        <f t="shared" si="18"/>
        <v>153744.669142</v>
      </c>
      <c r="Q20" s="27">
        <f t="shared" si="19"/>
        <v>64075.505407999968</v>
      </c>
      <c r="R20" s="33">
        <f t="shared" si="20"/>
        <v>13091.692063999995</v>
      </c>
      <c r="S20" s="33">
        <f t="shared" si="21"/>
        <v>14504.214069999987</v>
      </c>
      <c r="T20" s="45">
        <f t="shared" si="9"/>
        <v>437946.55963199993</v>
      </c>
      <c r="U20" s="46">
        <f t="shared" si="10"/>
        <v>77028.764431999967</v>
      </c>
      <c r="V20" s="46">
        <f t="shared" si="11"/>
        <v>44824.758362666442</v>
      </c>
      <c r="W20" s="31">
        <v>0.35</v>
      </c>
      <c r="X20" s="29">
        <f t="shared" si="22"/>
        <v>-195930.02884933323</v>
      </c>
      <c r="Y20" s="27"/>
    </row>
    <row r="21" spans="1:25" x14ac:dyDescent="0.35">
      <c r="A21" s="36">
        <v>40210</v>
      </c>
      <c r="B21" s="8">
        <v>40010952.549999997</v>
      </c>
      <c r="C21" s="9">
        <v>8025293.4800000004</v>
      </c>
      <c r="D21" s="10">
        <v>87093378.310000002</v>
      </c>
      <c r="E21" s="22">
        <v>6.5299999999999997E-2</v>
      </c>
      <c r="F21" s="23">
        <v>6.5299999999999997E-2</v>
      </c>
      <c r="G21" s="23">
        <v>2.3199999999999998E-2</v>
      </c>
      <c r="H21" s="27">
        <f t="shared" si="13"/>
        <v>217726.26679291666</v>
      </c>
      <c r="I21" s="33">
        <f t="shared" si="14"/>
        <v>43670.972020333335</v>
      </c>
      <c r="J21" s="33">
        <f t="shared" si="15"/>
        <v>168380.53139933333</v>
      </c>
      <c r="K21" s="59">
        <v>4.6100000000000002E-2</v>
      </c>
      <c r="L21" s="35">
        <v>4.6100000000000002E-2</v>
      </c>
      <c r="M21" s="35">
        <v>2.12E-2</v>
      </c>
      <c r="N21" s="27">
        <f t="shared" si="16"/>
        <v>153708.74271291666</v>
      </c>
      <c r="O21" s="33">
        <f t="shared" si="17"/>
        <v>30830.502452333338</v>
      </c>
      <c r="P21" s="33">
        <f t="shared" si="18"/>
        <v>153864.96834766667</v>
      </c>
      <c r="Q21" s="27">
        <f t="shared" si="19"/>
        <v>64017.524080000003</v>
      </c>
      <c r="R21" s="33">
        <f t="shared" si="20"/>
        <v>12840.469567999997</v>
      </c>
      <c r="S21" s="33">
        <f t="shared" si="21"/>
        <v>14515.563051666657</v>
      </c>
      <c r="T21" s="45">
        <f t="shared" ref="T21:T67" si="23">T20+Q21</f>
        <v>501964.08371199993</v>
      </c>
      <c r="U21" s="46">
        <f t="shared" ref="U21:U67" si="24">U20+R21</f>
        <v>89869.233999999968</v>
      </c>
      <c r="V21" s="46">
        <f t="shared" ref="V21:V67" si="25">V20+S21</f>
        <v>59340.321414333099</v>
      </c>
      <c r="W21" s="31">
        <v>0.35</v>
      </c>
      <c r="X21" s="29">
        <f t="shared" si="22"/>
        <v>-227910.77369421651</v>
      </c>
      <c r="Y21" s="27"/>
    </row>
    <row r="22" spans="1:25" x14ac:dyDescent="0.35">
      <c r="A22" s="36">
        <v>40238</v>
      </c>
      <c r="B22" s="8">
        <v>40146003.089999996</v>
      </c>
      <c r="C22" s="9">
        <v>8028406.7800000003</v>
      </c>
      <c r="D22" s="10">
        <v>86901884.659999996</v>
      </c>
      <c r="E22" s="22">
        <v>6.5299999999999997E-2</v>
      </c>
      <c r="F22" s="23">
        <v>6.5299999999999997E-2</v>
      </c>
      <c r="G22" s="23">
        <v>2.3199999999999998E-2</v>
      </c>
      <c r="H22" s="27">
        <f t="shared" si="13"/>
        <v>218461.16681474997</v>
      </c>
      <c r="I22" s="33">
        <f t="shared" si="14"/>
        <v>43687.913561166664</v>
      </c>
      <c r="J22" s="33">
        <f t="shared" si="15"/>
        <v>168010.31034266666</v>
      </c>
      <c r="K22" s="59">
        <v>4.6100000000000002E-2</v>
      </c>
      <c r="L22" s="35">
        <v>4.6100000000000002E-2</v>
      </c>
      <c r="M22" s="35">
        <v>2.12E-2</v>
      </c>
      <c r="N22" s="27">
        <f t="shared" si="16"/>
        <v>154227.56187075001</v>
      </c>
      <c r="O22" s="33">
        <f t="shared" si="17"/>
        <v>30842.462713166668</v>
      </c>
      <c r="P22" s="33">
        <f t="shared" si="18"/>
        <v>153526.66289933331</v>
      </c>
      <c r="Q22" s="27">
        <f t="shared" si="19"/>
        <v>64233.604943999962</v>
      </c>
      <c r="R22" s="33">
        <f t="shared" si="20"/>
        <v>12845.450847999997</v>
      </c>
      <c r="S22" s="33">
        <f t="shared" si="21"/>
        <v>14483.64744333335</v>
      </c>
      <c r="T22" s="45">
        <f t="shared" si="23"/>
        <v>566197.68865599995</v>
      </c>
      <c r="U22" s="46">
        <f t="shared" si="24"/>
        <v>102714.68484799996</v>
      </c>
      <c r="V22" s="46">
        <f t="shared" si="25"/>
        <v>73823.968857666448</v>
      </c>
      <c r="W22" s="31">
        <v>0.35</v>
      </c>
      <c r="X22" s="29">
        <f t="shared" si="22"/>
        <v>-259957.71982658323</v>
      </c>
      <c r="Y22" s="27"/>
    </row>
    <row r="23" spans="1:25" x14ac:dyDescent="0.35">
      <c r="A23" s="36">
        <v>40269</v>
      </c>
      <c r="B23" s="8">
        <v>39813620.390000001</v>
      </c>
      <c r="C23" s="9">
        <v>8028406.7800000003</v>
      </c>
      <c r="D23" s="10">
        <v>86791415.370000005</v>
      </c>
      <c r="E23" s="22">
        <v>6.5299999999999997E-2</v>
      </c>
      <c r="F23" s="23">
        <v>6.5299999999999997E-2</v>
      </c>
      <c r="G23" s="23">
        <v>2.3199999999999998E-2</v>
      </c>
      <c r="H23" s="27">
        <f t="shared" si="13"/>
        <v>216652.45095558334</v>
      </c>
      <c r="I23" s="33">
        <f t="shared" si="14"/>
        <v>43687.913561166664</v>
      </c>
      <c r="J23" s="33">
        <f t="shared" si="15"/>
        <v>167796.736382</v>
      </c>
      <c r="K23" s="59">
        <v>4.6100000000000002E-2</v>
      </c>
      <c r="L23" s="35">
        <v>4.6100000000000002E-2</v>
      </c>
      <c r="M23" s="35">
        <v>2.12E-2</v>
      </c>
      <c r="N23" s="27">
        <f t="shared" si="16"/>
        <v>152950.65833158334</v>
      </c>
      <c r="O23" s="33">
        <f t="shared" si="17"/>
        <v>30842.462713166668</v>
      </c>
      <c r="P23" s="33">
        <f t="shared" si="18"/>
        <v>153331.50048700001</v>
      </c>
      <c r="Q23" s="27">
        <f t="shared" si="19"/>
        <v>63701.792623999994</v>
      </c>
      <c r="R23" s="33">
        <f t="shared" si="20"/>
        <v>12845.450847999997</v>
      </c>
      <c r="S23" s="33">
        <f t="shared" si="21"/>
        <v>14465.235894999991</v>
      </c>
      <c r="T23" s="45">
        <f t="shared" si="23"/>
        <v>629899.48127999995</v>
      </c>
      <c r="U23" s="46">
        <f t="shared" si="24"/>
        <v>115560.13569599995</v>
      </c>
      <c r="V23" s="46">
        <f t="shared" si="25"/>
        <v>88289.204752666439</v>
      </c>
      <c r="W23" s="31">
        <v>0.35</v>
      </c>
      <c r="X23" s="29">
        <f t="shared" si="22"/>
        <v>-291812.08760503319</v>
      </c>
      <c r="Y23" s="27"/>
    </row>
    <row r="24" spans="1:25" x14ac:dyDescent="0.35">
      <c r="A24" s="36">
        <v>40299</v>
      </c>
      <c r="B24" s="8">
        <v>40012123.038800001</v>
      </c>
      <c r="C24" s="9">
        <v>8036791.4299999997</v>
      </c>
      <c r="D24" s="10">
        <v>86882737.219999999</v>
      </c>
      <c r="E24" s="22">
        <v>6.5299999999999997E-2</v>
      </c>
      <c r="F24" s="23">
        <v>6.5299999999999997E-2</v>
      </c>
      <c r="G24" s="23">
        <v>2.3199999999999998E-2</v>
      </c>
      <c r="H24" s="27">
        <f t="shared" si="13"/>
        <v>217732.63620280335</v>
      </c>
      <c r="I24" s="33">
        <f t="shared" si="14"/>
        <v>43733.540031583332</v>
      </c>
      <c r="J24" s="33">
        <f t="shared" si="15"/>
        <v>167973.29195866667</v>
      </c>
      <c r="K24" s="59">
        <v>4.6100000000000002E-2</v>
      </c>
      <c r="L24" s="35">
        <v>4.6100000000000002E-2</v>
      </c>
      <c r="M24" s="35">
        <v>2.12E-2</v>
      </c>
      <c r="N24" s="27">
        <f t="shared" si="16"/>
        <v>153713.23934072335</v>
      </c>
      <c r="O24" s="33">
        <f t="shared" si="17"/>
        <v>30874.673743583335</v>
      </c>
      <c r="P24" s="33">
        <f t="shared" si="18"/>
        <v>153492.83575533333</v>
      </c>
      <c r="Q24" s="27">
        <f t="shared" si="19"/>
        <v>64019.396862080001</v>
      </c>
      <c r="R24" s="33">
        <f t="shared" si="20"/>
        <v>12858.866287999997</v>
      </c>
      <c r="S24" s="33">
        <f t="shared" si="21"/>
        <v>14480.456203333335</v>
      </c>
      <c r="T24" s="45">
        <f t="shared" si="23"/>
        <v>693918.87814207992</v>
      </c>
      <c r="U24" s="46">
        <f t="shared" si="24"/>
        <v>128419.00198399994</v>
      </c>
      <c r="V24" s="46">
        <f t="shared" si="25"/>
        <v>102769.66095599977</v>
      </c>
      <c r="W24" s="31">
        <v>0.35</v>
      </c>
      <c r="X24" s="29">
        <f t="shared" si="22"/>
        <v>-323787.63937872788</v>
      </c>
      <c r="Y24" s="27"/>
    </row>
    <row r="25" spans="1:25" x14ac:dyDescent="0.35">
      <c r="A25" s="36">
        <v>40330</v>
      </c>
      <c r="B25" s="8">
        <v>38463679.32</v>
      </c>
      <c r="C25" s="9">
        <v>8076277.8499999996</v>
      </c>
      <c r="D25" s="10">
        <v>88760840.930000007</v>
      </c>
      <c r="E25" s="22">
        <v>6.5299999999999997E-2</v>
      </c>
      <c r="F25" s="23">
        <v>6.5299999999999997E-2</v>
      </c>
      <c r="G25" s="23">
        <v>2.3199999999999998E-2</v>
      </c>
      <c r="H25" s="27">
        <f t="shared" si="13"/>
        <v>209306.521633</v>
      </c>
      <c r="I25" s="33">
        <f t="shared" si="14"/>
        <v>43948.411967083324</v>
      </c>
      <c r="J25" s="33">
        <f t="shared" si="15"/>
        <v>171604.29246466668</v>
      </c>
      <c r="K25" s="59">
        <v>4.6100000000000002E-2</v>
      </c>
      <c r="L25" s="35">
        <v>4.6100000000000002E-2</v>
      </c>
      <c r="M25" s="35">
        <v>2.12E-2</v>
      </c>
      <c r="N25" s="27">
        <f t="shared" si="16"/>
        <v>147764.63472100001</v>
      </c>
      <c r="O25" s="33">
        <f t="shared" si="17"/>
        <v>31026.367407083333</v>
      </c>
      <c r="P25" s="33">
        <f t="shared" si="18"/>
        <v>156810.81897633334</v>
      </c>
      <c r="Q25" s="27">
        <f t="shared" si="19"/>
        <v>61541.886911999987</v>
      </c>
      <c r="R25" s="33">
        <f t="shared" si="20"/>
        <v>12922.044559999991</v>
      </c>
      <c r="S25" s="33">
        <f t="shared" si="21"/>
        <v>14793.473488333344</v>
      </c>
      <c r="T25" s="45">
        <f t="shared" si="23"/>
        <v>755460.76505407994</v>
      </c>
      <c r="U25" s="46">
        <f t="shared" si="24"/>
        <v>141341.04654399992</v>
      </c>
      <c r="V25" s="46">
        <f t="shared" si="25"/>
        <v>117563.13444433312</v>
      </c>
      <c r="W25" s="31">
        <v>0.35</v>
      </c>
      <c r="X25" s="29">
        <f t="shared" si="22"/>
        <v>-355027.73111484456</v>
      </c>
      <c r="Y25" s="27"/>
    </row>
    <row r="26" spans="1:25" x14ac:dyDescent="0.35">
      <c r="A26" s="36">
        <v>40360</v>
      </c>
      <c r="B26" s="8">
        <v>38646966.030000001</v>
      </c>
      <c r="C26" s="9">
        <v>8080226.6799999997</v>
      </c>
      <c r="D26" s="10">
        <v>88557984.329999998</v>
      </c>
      <c r="E26" s="22">
        <v>6.5299999999999997E-2</v>
      </c>
      <c r="F26" s="23">
        <v>6.5299999999999997E-2</v>
      </c>
      <c r="G26" s="23">
        <v>2.3199999999999998E-2</v>
      </c>
      <c r="H26" s="27">
        <f t="shared" si="13"/>
        <v>210303.90681325001</v>
      </c>
      <c r="I26" s="33">
        <f t="shared" si="14"/>
        <v>43969.900183666665</v>
      </c>
      <c r="J26" s="33">
        <f t="shared" si="15"/>
        <v>171212.10303799997</v>
      </c>
      <c r="K26" s="59">
        <v>4.6100000000000002E-2</v>
      </c>
      <c r="L26" s="35">
        <v>4.6100000000000002E-2</v>
      </c>
      <c r="M26" s="35">
        <v>2.12E-2</v>
      </c>
      <c r="N26" s="27">
        <f t="shared" si="16"/>
        <v>148468.76116525001</v>
      </c>
      <c r="O26" s="33">
        <f t="shared" si="17"/>
        <v>31041.537495666667</v>
      </c>
      <c r="P26" s="33">
        <f t="shared" si="18"/>
        <v>156452.438983</v>
      </c>
      <c r="Q26" s="27">
        <f t="shared" si="19"/>
        <v>61835.145648000005</v>
      </c>
      <c r="R26" s="33">
        <f t="shared" si="20"/>
        <v>12928.362687999997</v>
      </c>
      <c r="S26" s="33">
        <f t="shared" si="21"/>
        <v>14759.664054999972</v>
      </c>
      <c r="T26" s="45">
        <f t="shared" si="23"/>
        <v>817295.91070208</v>
      </c>
      <c r="U26" s="46">
        <f t="shared" si="24"/>
        <v>154269.40923199992</v>
      </c>
      <c r="V26" s="46">
        <f t="shared" si="25"/>
        <v>132322.79849933309</v>
      </c>
      <c r="W26" s="31">
        <v>0.35</v>
      </c>
      <c r="X26" s="29">
        <f t="shared" si="22"/>
        <v>-386360.84145169455</v>
      </c>
      <c r="Y26" s="27"/>
    </row>
    <row r="27" spans="1:25" x14ac:dyDescent="0.35">
      <c r="A27" s="36">
        <v>40391</v>
      </c>
      <c r="B27" s="8">
        <v>38691584.219999999</v>
      </c>
      <c r="C27" s="9">
        <v>8080489.96</v>
      </c>
      <c r="D27" s="10">
        <v>88561371.700000003</v>
      </c>
      <c r="E27" s="22">
        <v>6.5299999999999997E-2</v>
      </c>
      <c r="F27" s="23">
        <v>6.5299999999999997E-2</v>
      </c>
      <c r="G27" s="23">
        <v>2.3199999999999998E-2</v>
      </c>
      <c r="H27" s="27">
        <f t="shared" si="13"/>
        <v>210546.70413049997</v>
      </c>
      <c r="I27" s="33">
        <f t="shared" si="14"/>
        <v>43971.332865666664</v>
      </c>
      <c r="J27" s="33">
        <f t="shared" si="15"/>
        <v>171218.65195333332</v>
      </c>
      <c r="K27" s="59">
        <v>4.6100000000000002E-2</v>
      </c>
      <c r="L27" s="35">
        <v>4.6100000000000002E-2</v>
      </c>
      <c r="M27" s="35">
        <v>2.12E-2</v>
      </c>
      <c r="N27" s="27">
        <f t="shared" si="16"/>
        <v>148640.1693785</v>
      </c>
      <c r="O27" s="33">
        <f t="shared" si="17"/>
        <v>31042.548929666667</v>
      </c>
      <c r="P27" s="33">
        <f t="shared" si="18"/>
        <v>156458.42333666669</v>
      </c>
      <c r="Q27" s="27">
        <f t="shared" si="19"/>
        <v>61906.534751999978</v>
      </c>
      <c r="R27" s="33">
        <f t="shared" si="20"/>
        <v>12928.783935999996</v>
      </c>
      <c r="S27" s="33">
        <f t="shared" si="21"/>
        <v>14760.228616666631</v>
      </c>
      <c r="T27" s="45">
        <f t="shared" si="23"/>
        <v>879202.44545408001</v>
      </c>
      <c r="U27" s="46">
        <f t="shared" si="24"/>
        <v>167198.19316799991</v>
      </c>
      <c r="V27" s="46">
        <f t="shared" si="25"/>
        <v>147083.02711599972</v>
      </c>
      <c r="W27" s="31">
        <v>0.35</v>
      </c>
      <c r="X27" s="29">
        <f t="shared" si="22"/>
        <v>-417719.28300832788</v>
      </c>
      <c r="Y27" s="27"/>
    </row>
    <row r="28" spans="1:25" x14ac:dyDescent="0.35">
      <c r="A28" s="36">
        <v>40422</v>
      </c>
      <c r="B28" s="8">
        <v>39110493.380000003</v>
      </c>
      <c r="C28" s="9">
        <v>8080539.75</v>
      </c>
      <c r="D28" s="10">
        <v>88561334.430000007</v>
      </c>
      <c r="E28" s="22">
        <v>6.5299999999999997E-2</v>
      </c>
      <c r="F28" s="23">
        <v>6.5299999999999997E-2</v>
      </c>
      <c r="G28" s="23">
        <v>2.3199999999999998E-2</v>
      </c>
      <c r="H28" s="27">
        <f t="shared" si="13"/>
        <v>212826.26814283335</v>
      </c>
      <c r="I28" s="33">
        <f t="shared" si="14"/>
        <v>43971.603806250001</v>
      </c>
      <c r="J28" s="33">
        <f t="shared" si="15"/>
        <v>171218.579898</v>
      </c>
      <c r="K28" s="59">
        <v>4.6100000000000002E-2</v>
      </c>
      <c r="L28" s="35">
        <v>4.6100000000000002E-2</v>
      </c>
      <c r="M28" s="35">
        <v>2.12E-2</v>
      </c>
      <c r="N28" s="27">
        <f t="shared" si="16"/>
        <v>150249.47873483333</v>
      </c>
      <c r="O28" s="33">
        <f t="shared" si="17"/>
        <v>31042.74020625</v>
      </c>
      <c r="P28" s="33">
        <f t="shared" si="18"/>
        <v>156458.35749300002</v>
      </c>
      <c r="Q28" s="27">
        <f t="shared" si="19"/>
        <v>62576.789408000011</v>
      </c>
      <c r="R28" s="33">
        <f t="shared" si="20"/>
        <v>12928.863600000001</v>
      </c>
      <c r="S28" s="33">
        <f t="shared" si="21"/>
        <v>14760.222404999979</v>
      </c>
      <c r="T28" s="45">
        <f t="shared" si="23"/>
        <v>941779.23486208008</v>
      </c>
      <c r="U28" s="46">
        <f t="shared" si="24"/>
        <v>180127.05676799992</v>
      </c>
      <c r="V28" s="46">
        <f t="shared" si="25"/>
        <v>161843.2495209997</v>
      </c>
      <c r="W28" s="31">
        <v>0.35</v>
      </c>
      <c r="X28" s="29">
        <f t="shared" si="22"/>
        <v>-449312.33940287784</v>
      </c>
      <c r="Y28" s="27"/>
    </row>
    <row r="29" spans="1:25" x14ac:dyDescent="0.35">
      <c r="A29" s="36">
        <v>40452</v>
      </c>
      <c r="B29" s="8">
        <v>39177608.530000001</v>
      </c>
      <c r="C29" s="9">
        <v>8080589.54</v>
      </c>
      <c r="D29" s="10">
        <v>88674358.25</v>
      </c>
      <c r="E29" s="22">
        <v>6.5299999999999997E-2</v>
      </c>
      <c r="F29" s="23">
        <v>6.5299999999999997E-2</v>
      </c>
      <c r="G29" s="23">
        <v>2.3199999999999998E-2</v>
      </c>
      <c r="H29" s="27">
        <f t="shared" si="13"/>
        <v>213191.48641741669</v>
      </c>
      <c r="I29" s="33">
        <f t="shared" si="14"/>
        <v>43971.874746833339</v>
      </c>
      <c r="J29" s="33">
        <f t="shared" si="15"/>
        <v>171437.09261666666</v>
      </c>
      <c r="K29" s="59">
        <v>4.6100000000000002E-2</v>
      </c>
      <c r="L29" s="35">
        <v>4.6100000000000002E-2</v>
      </c>
      <c r="M29" s="35">
        <v>2.12E-2</v>
      </c>
      <c r="N29" s="27">
        <f t="shared" si="16"/>
        <v>150507.31276941669</v>
      </c>
      <c r="O29" s="33">
        <f t="shared" si="17"/>
        <v>31042.931482833334</v>
      </c>
      <c r="P29" s="33">
        <f t="shared" si="18"/>
        <v>156658.03290833332</v>
      </c>
      <c r="Q29" s="27">
        <f t="shared" si="19"/>
        <v>62684.173647999996</v>
      </c>
      <c r="R29" s="33">
        <f t="shared" si="20"/>
        <v>12928.943264000005</v>
      </c>
      <c r="S29" s="33">
        <f t="shared" si="21"/>
        <v>14779.059708333341</v>
      </c>
      <c r="T29" s="45">
        <f t="shared" si="23"/>
        <v>1004463.4085100801</v>
      </c>
      <c r="U29" s="46">
        <f t="shared" si="24"/>
        <v>193056.00003199992</v>
      </c>
      <c r="V29" s="46">
        <f t="shared" si="25"/>
        <v>176622.30922933304</v>
      </c>
      <c r="W29" s="31">
        <v>0.35</v>
      </c>
      <c r="X29" s="29">
        <f t="shared" si="22"/>
        <v>-480949.60121999454</v>
      </c>
      <c r="Y29" s="27"/>
    </row>
    <row r="30" spans="1:25" x14ac:dyDescent="0.35">
      <c r="A30" s="36">
        <v>40483</v>
      </c>
      <c r="B30" s="8">
        <v>39482395.780000001</v>
      </c>
      <c r="C30" s="9">
        <v>8087553.2699999996</v>
      </c>
      <c r="D30" s="10">
        <v>89034727.400000006</v>
      </c>
      <c r="E30" s="22">
        <v>6.5299999999999997E-2</v>
      </c>
      <c r="F30" s="23">
        <v>6.5299999999999997E-2</v>
      </c>
      <c r="G30" s="23">
        <v>2.3199999999999998E-2</v>
      </c>
      <c r="H30" s="27">
        <f t="shared" si="13"/>
        <v>214850.03703616667</v>
      </c>
      <c r="I30" s="33">
        <f t="shared" si="14"/>
        <v>44009.769044249995</v>
      </c>
      <c r="J30" s="33">
        <f t="shared" si="15"/>
        <v>172133.80630666667</v>
      </c>
      <c r="K30" s="59">
        <v>4.6100000000000002E-2</v>
      </c>
      <c r="L30" s="35">
        <v>4.6100000000000002E-2</v>
      </c>
      <c r="M30" s="35">
        <v>2.12E-2</v>
      </c>
      <c r="N30" s="27">
        <f t="shared" si="16"/>
        <v>151678.20378816666</v>
      </c>
      <c r="O30" s="33">
        <f t="shared" si="17"/>
        <v>31069.683812250001</v>
      </c>
      <c r="P30" s="33">
        <f t="shared" si="18"/>
        <v>157294.68507333336</v>
      </c>
      <c r="Q30" s="27">
        <f t="shared" si="19"/>
        <v>63171.83324800001</v>
      </c>
      <c r="R30" s="33">
        <f t="shared" si="20"/>
        <v>12940.085231999994</v>
      </c>
      <c r="S30" s="33">
        <f t="shared" si="21"/>
        <v>14839.12123333331</v>
      </c>
      <c r="T30" s="45">
        <f t="shared" si="23"/>
        <v>1067635.2417580802</v>
      </c>
      <c r="U30" s="46">
        <f t="shared" si="24"/>
        <v>205996.08526399991</v>
      </c>
      <c r="V30" s="46">
        <f t="shared" si="25"/>
        <v>191461.43046266635</v>
      </c>
      <c r="W30" s="31">
        <v>0.35</v>
      </c>
      <c r="X30" s="29">
        <f t="shared" si="22"/>
        <v>-512782.46511966118</v>
      </c>
      <c r="Y30" s="27"/>
    </row>
    <row r="31" spans="1:25" x14ac:dyDescent="0.35">
      <c r="A31" s="36">
        <v>40513</v>
      </c>
      <c r="B31" s="8">
        <v>39545054</v>
      </c>
      <c r="C31" s="9">
        <v>8154896</v>
      </c>
      <c r="D31" s="10">
        <v>116055619</v>
      </c>
      <c r="E31" s="22">
        <v>6.5299999999999997E-2</v>
      </c>
      <c r="F31" s="23">
        <v>6.5299999999999997E-2</v>
      </c>
      <c r="G31" s="23">
        <v>2.3199999999999998E-2</v>
      </c>
      <c r="H31" s="27">
        <f t="shared" si="13"/>
        <v>215191.0021833333</v>
      </c>
      <c r="I31" s="33">
        <f t="shared" si="14"/>
        <v>44376.225733333333</v>
      </c>
      <c r="J31" s="33">
        <f t="shared" si="15"/>
        <v>224374.19673333332</v>
      </c>
      <c r="K31" s="59">
        <v>4.6100000000000002E-2</v>
      </c>
      <c r="L31" s="35">
        <v>4.6100000000000002E-2</v>
      </c>
      <c r="M31" s="35">
        <v>2.12E-2</v>
      </c>
      <c r="N31" s="27">
        <f t="shared" si="16"/>
        <v>151918.91578333333</v>
      </c>
      <c r="O31" s="33">
        <f t="shared" si="17"/>
        <v>31328.392133333338</v>
      </c>
      <c r="P31" s="33">
        <f t="shared" si="18"/>
        <v>205031.59356666668</v>
      </c>
      <c r="Q31" s="27">
        <f t="shared" si="19"/>
        <v>63272.086399999971</v>
      </c>
      <c r="R31" s="33">
        <f t="shared" si="20"/>
        <v>13047.833599999994</v>
      </c>
      <c r="S31" s="33">
        <f t="shared" si="21"/>
        <v>19342.603166666639</v>
      </c>
      <c r="T31" s="45">
        <f t="shared" si="23"/>
        <v>1130907.3281580801</v>
      </c>
      <c r="U31" s="46">
        <f t="shared" si="24"/>
        <v>219043.91886399989</v>
      </c>
      <c r="V31" s="46">
        <f t="shared" si="25"/>
        <v>210804.03362933299</v>
      </c>
      <c r="W31" s="31">
        <v>0.35</v>
      </c>
      <c r="X31" s="40">
        <f t="shared" si="22"/>
        <v>-546264.34822799452</v>
      </c>
      <c r="Y31" s="27"/>
    </row>
    <row r="32" spans="1:25" x14ac:dyDescent="0.35">
      <c r="A32" s="36">
        <v>40544</v>
      </c>
      <c r="B32" s="8">
        <v>39731397.869999997</v>
      </c>
      <c r="C32" s="9">
        <v>8156964.3899999997</v>
      </c>
      <c r="D32" s="10">
        <v>115978163.40000001</v>
      </c>
      <c r="E32" s="22">
        <v>6.5299999999999997E-2</v>
      </c>
      <c r="F32" s="23">
        <v>6.5299999999999997E-2</v>
      </c>
      <c r="G32" s="23">
        <v>2.3199999999999998E-2</v>
      </c>
      <c r="H32" s="27">
        <f t="shared" si="13"/>
        <v>216205.02340924996</v>
      </c>
      <c r="I32" s="33">
        <f t="shared" si="14"/>
        <v>44387.481222249997</v>
      </c>
      <c r="J32" s="33">
        <f t="shared" si="15"/>
        <v>224224.44923999999</v>
      </c>
      <c r="K32" s="59">
        <v>4.6100000000000002E-2</v>
      </c>
      <c r="L32" s="35">
        <v>4.6100000000000002E-2</v>
      </c>
      <c r="M32" s="35">
        <v>2.12E-2</v>
      </c>
      <c r="N32" s="27">
        <f t="shared" si="16"/>
        <v>152634.78681724999</v>
      </c>
      <c r="O32" s="33">
        <f t="shared" si="17"/>
        <v>31336.33819825</v>
      </c>
      <c r="P32" s="33">
        <f t="shared" si="18"/>
        <v>204894.75534</v>
      </c>
      <c r="Q32" s="27">
        <f t="shared" si="19"/>
        <v>63570.236591999972</v>
      </c>
      <c r="R32" s="33">
        <f t="shared" si="20"/>
        <v>13051.143023999997</v>
      </c>
      <c r="S32" s="33">
        <f t="shared" si="21"/>
        <v>19329.693899999984</v>
      </c>
      <c r="T32" s="45">
        <f t="shared" si="23"/>
        <v>1194477.56475008</v>
      </c>
      <c r="U32" s="46">
        <f t="shared" si="24"/>
        <v>232095.06188799988</v>
      </c>
      <c r="V32" s="46">
        <f t="shared" si="25"/>
        <v>230133.72752933297</v>
      </c>
      <c r="W32" s="31">
        <v>0.35</v>
      </c>
      <c r="X32" s="29">
        <f t="shared" si="22"/>
        <v>-579847.22395859449</v>
      </c>
      <c r="Y32" s="27"/>
    </row>
    <row r="33" spans="1:25" x14ac:dyDescent="0.35">
      <c r="A33" s="36">
        <v>40575</v>
      </c>
      <c r="B33" s="8">
        <v>40238260.109999999</v>
      </c>
      <c r="C33" s="9">
        <v>8158917.1799999997</v>
      </c>
      <c r="D33" s="10">
        <v>116093580.73</v>
      </c>
      <c r="E33" s="22">
        <v>6.5299999999999997E-2</v>
      </c>
      <c r="F33" s="23">
        <v>6.5299999999999997E-2</v>
      </c>
      <c r="G33" s="23">
        <v>2.3199999999999998E-2</v>
      </c>
      <c r="H33" s="27">
        <f t="shared" si="13"/>
        <v>218963.19876525001</v>
      </c>
      <c r="I33" s="33">
        <f t="shared" si="14"/>
        <v>44398.107654499996</v>
      </c>
      <c r="J33" s="33">
        <f t="shared" si="15"/>
        <v>224447.58941133332</v>
      </c>
      <c r="K33" s="59">
        <v>4.6100000000000002E-2</v>
      </c>
      <c r="L33" s="35">
        <v>4.6100000000000002E-2</v>
      </c>
      <c r="M33" s="35">
        <v>2.12E-2</v>
      </c>
      <c r="N33" s="27">
        <f t="shared" si="16"/>
        <v>154581.98258924999</v>
      </c>
      <c r="O33" s="33">
        <f t="shared" si="17"/>
        <v>31343.840166499998</v>
      </c>
      <c r="P33" s="33">
        <f t="shared" si="18"/>
        <v>205098.65928966668</v>
      </c>
      <c r="Q33" s="27">
        <f t="shared" si="19"/>
        <v>64381.216176000016</v>
      </c>
      <c r="R33" s="33">
        <f t="shared" si="20"/>
        <v>13054.267487999998</v>
      </c>
      <c r="S33" s="33">
        <f t="shared" si="21"/>
        <v>19348.930121666635</v>
      </c>
      <c r="T33" s="45">
        <f t="shared" si="23"/>
        <v>1258858.78092608</v>
      </c>
      <c r="U33" s="46">
        <f t="shared" si="24"/>
        <v>245149.32937599986</v>
      </c>
      <c r="V33" s="46">
        <f t="shared" si="25"/>
        <v>249482.65765099961</v>
      </c>
      <c r="W33" s="31">
        <v>0.35</v>
      </c>
      <c r="X33" s="29">
        <f t="shared" si="22"/>
        <v>-613721.76878357783</v>
      </c>
      <c r="Y33" s="27"/>
    </row>
    <row r="34" spans="1:25" x14ac:dyDescent="0.35">
      <c r="A34" s="36">
        <v>40603</v>
      </c>
      <c r="B34" s="8">
        <v>40280398.009999998</v>
      </c>
      <c r="C34" s="9">
        <v>8158925.5</v>
      </c>
      <c r="D34" s="10">
        <v>115794526.22</v>
      </c>
      <c r="E34" s="22">
        <v>6.5299999999999997E-2</v>
      </c>
      <c r="F34" s="23">
        <v>6.5299999999999997E-2</v>
      </c>
      <c r="G34" s="23">
        <v>2.3199999999999998E-2</v>
      </c>
      <c r="H34" s="27">
        <f t="shared" si="13"/>
        <v>219192.49917108333</v>
      </c>
      <c r="I34" s="33">
        <f t="shared" si="14"/>
        <v>44398.152929166659</v>
      </c>
      <c r="J34" s="33">
        <f t="shared" si="15"/>
        <v>223869.41735866666</v>
      </c>
      <c r="K34" s="59">
        <v>4.6100000000000002E-2</v>
      </c>
      <c r="L34" s="35">
        <v>4.6100000000000002E-2</v>
      </c>
      <c r="M34" s="35">
        <v>2.12E-2</v>
      </c>
      <c r="N34" s="27">
        <f t="shared" si="16"/>
        <v>154743.86235508331</v>
      </c>
      <c r="O34" s="33">
        <f t="shared" si="17"/>
        <v>31343.87212916667</v>
      </c>
      <c r="P34" s="33">
        <f t="shared" si="18"/>
        <v>204570.32965533333</v>
      </c>
      <c r="Q34" s="27">
        <f t="shared" si="19"/>
        <v>64448.636816000013</v>
      </c>
      <c r="R34" s="33">
        <f t="shared" si="20"/>
        <v>13054.28079999999</v>
      </c>
      <c r="S34" s="33">
        <f t="shared" si="21"/>
        <v>19299.087703333324</v>
      </c>
      <c r="T34" s="45">
        <f t="shared" si="23"/>
        <v>1323307.4177420801</v>
      </c>
      <c r="U34" s="46">
        <f t="shared" si="24"/>
        <v>258203.61017599984</v>
      </c>
      <c r="V34" s="46">
        <f t="shared" si="25"/>
        <v>268781.74535433296</v>
      </c>
      <c r="W34" s="31">
        <v>0.35</v>
      </c>
      <c r="X34" s="29">
        <f t="shared" si="22"/>
        <v>-647602.47064534447</v>
      </c>
      <c r="Y34" s="27"/>
    </row>
    <row r="35" spans="1:25" x14ac:dyDescent="0.35">
      <c r="A35" s="36">
        <v>40634</v>
      </c>
      <c r="B35" s="8">
        <v>40337896.859999999</v>
      </c>
      <c r="C35" s="9">
        <v>8171966.29</v>
      </c>
      <c r="D35" s="10">
        <v>115792231.41</v>
      </c>
      <c r="E35" s="22">
        <v>6.5299999999999997E-2</v>
      </c>
      <c r="F35" s="23">
        <v>6.5299999999999997E-2</v>
      </c>
      <c r="G35" s="23">
        <v>2.3199999999999998E-2</v>
      </c>
      <c r="H35" s="27">
        <f t="shared" si="13"/>
        <v>219505.38874649999</v>
      </c>
      <c r="I35" s="33">
        <f t="shared" si="14"/>
        <v>44469.11656141666</v>
      </c>
      <c r="J35" s="33">
        <f t="shared" si="15"/>
        <v>223864.98072599995</v>
      </c>
      <c r="K35" s="59">
        <v>4.6100000000000002E-2</v>
      </c>
      <c r="L35" s="35">
        <v>4.6100000000000002E-2</v>
      </c>
      <c r="M35" s="35">
        <v>2.12E-2</v>
      </c>
      <c r="N35" s="27">
        <f t="shared" si="16"/>
        <v>154964.75377050001</v>
      </c>
      <c r="O35" s="33">
        <f t="shared" si="17"/>
        <v>31393.970497416667</v>
      </c>
      <c r="P35" s="33">
        <f t="shared" si="18"/>
        <v>204566.27549100001</v>
      </c>
      <c r="Q35" s="27">
        <f t="shared" si="19"/>
        <v>64540.634975999972</v>
      </c>
      <c r="R35" s="33">
        <f t="shared" si="20"/>
        <v>13075.146063999993</v>
      </c>
      <c r="S35" s="33">
        <f t="shared" si="21"/>
        <v>19298.705234999943</v>
      </c>
      <c r="T35" s="45">
        <f t="shared" si="23"/>
        <v>1387848.0527180801</v>
      </c>
      <c r="U35" s="46">
        <f t="shared" si="24"/>
        <v>271278.75623999984</v>
      </c>
      <c r="V35" s="46">
        <f t="shared" si="25"/>
        <v>288080.4505893329</v>
      </c>
      <c r="W35" s="31">
        <v>0.35</v>
      </c>
      <c r="X35" s="29">
        <f t="shared" si="22"/>
        <v>-681522.54084159445</v>
      </c>
      <c r="Y35" s="27"/>
    </row>
    <row r="36" spans="1:25" x14ac:dyDescent="0.35">
      <c r="A36" s="36">
        <v>40664</v>
      </c>
      <c r="B36" s="8">
        <v>40315828.609999999</v>
      </c>
      <c r="C36" s="9">
        <v>8172064.5199999996</v>
      </c>
      <c r="D36" s="10">
        <v>115752770.28</v>
      </c>
      <c r="E36" s="22">
        <v>6.5299999999999997E-2</v>
      </c>
      <c r="F36" s="23">
        <v>6.5299999999999997E-2</v>
      </c>
      <c r="G36" s="23">
        <v>2.3199999999999998E-2</v>
      </c>
      <c r="H36" s="27">
        <f t="shared" si="13"/>
        <v>219385.3006860833</v>
      </c>
      <c r="I36" s="33">
        <f t="shared" si="14"/>
        <v>44469.651096333335</v>
      </c>
      <c r="J36" s="33">
        <f t="shared" si="15"/>
        <v>223788.689208</v>
      </c>
      <c r="K36" s="59">
        <v>4.6100000000000002E-2</v>
      </c>
      <c r="L36" s="35">
        <v>4.6100000000000002E-2</v>
      </c>
      <c r="M36" s="35">
        <v>2.12E-2</v>
      </c>
      <c r="N36" s="27">
        <f t="shared" si="16"/>
        <v>154879.97491008334</v>
      </c>
      <c r="O36" s="33">
        <f t="shared" si="17"/>
        <v>31394.347864333333</v>
      </c>
      <c r="P36" s="33">
        <f t="shared" si="18"/>
        <v>204496.56082799999</v>
      </c>
      <c r="Q36" s="27">
        <f t="shared" si="19"/>
        <v>64505.325775999954</v>
      </c>
      <c r="R36" s="33">
        <f t="shared" si="20"/>
        <v>13075.303232000002</v>
      </c>
      <c r="S36" s="33">
        <f t="shared" si="21"/>
        <v>19292.128380000009</v>
      </c>
      <c r="T36" s="45">
        <f t="shared" si="23"/>
        <v>1452353.3784940802</v>
      </c>
      <c r="U36" s="46">
        <f t="shared" si="24"/>
        <v>284354.05947199982</v>
      </c>
      <c r="V36" s="46">
        <f t="shared" si="25"/>
        <v>307372.57896933291</v>
      </c>
      <c r="W36" s="31">
        <v>0.35</v>
      </c>
      <c r="X36" s="29">
        <f t="shared" si="22"/>
        <v>-715428.00592739438</v>
      </c>
      <c r="Y36" s="27"/>
    </row>
    <row r="37" spans="1:25" x14ac:dyDescent="0.35">
      <c r="A37" s="36">
        <v>40695</v>
      </c>
      <c r="B37" s="8">
        <v>41111200.619999997</v>
      </c>
      <c r="C37" s="9">
        <v>8426606.3800000008</v>
      </c>
      <c r="D37" s="10">
        <v>115717793.37</v>
      </c>
      <c r="E37" s="22">
        <v>6.5299999999999997E-2</v>
      </c>
      <c r="F37" s="23">
        <v>6.5299999999999997E-2</v>
      </c>
      <c r="G37" s="23">
        <v>2.3199999999999998E-2</v>
      </c>
      <c r="H37" s="27">
        <f t="shared" si="13"/>
        <v>223713.4500405</v>
      </c>
      <c r="I37" s="33">
        <f t="shared" si="14"/>
        <v>45854.783051166676</v>
      </c>
      <c r="J37" s="33">
        <f t="shared" si="15"/>
        <v>223721.067182</v>
      </c>
      <c r="K37" s="59">
        <v>4.6100000000000002E-2</v>
      </c>
      <c r="L37" s="35">
        <v>4.6100000000000002E-2</v>
      </c>
      <c r="M37" s="35">
        <v>2.12E-2</v>
      </c>
      <c r="N37" s="27">
        <f t="shared" si="16"/>
        <v>157935.5290485</v>
      </c>
      <c r="O37" s="33">
        <f t="shared" si="17"/>
        <v>32372.212843166668</v>
      </c>
      <c r="P37" s="33">
        <f t="shared" si="18"/>
        <v>204434.76828700001</v>
      </c>
      <c r="Q37" s="27">
        <f t="shared" si="19"/>
        <v>65777.920991999999</v>
      </c>
      <c r="R37" s="33">
        <f t="shared" si="20"/>
        <v>13482.570208000008</v>
      </c>
      <c r="S37" s="33">
        <f t="shared" si="21"/>
        <v>19286.298894999985</v>
      </c>
      <c r="T37" s="45">
        <f t="shared" si="23"/>
        <v>1518131.2994860802</v>
      </c>
      <c r="U37" s="46">
        <f t="shared" si="24"/>
        <v>297836.62967999984</v>
      </c>
      <c r="V37" s="46">
        <f t="shared" si="25"/>
        <v>326658.87786433287</v>
      </c>
      <c r="W37" s="31">
        <v>0.35</v>
      </c>
      <c r="X37" s="29">
        <f t="shared" si="22"/>
        <v>-749919.38246064447</v>
      </c>
      <c r="Y37" s="27"/>
    </row>
    <row r="38" spans="1:25" x14ac:dyDescent="0.35">
      <c r="A38" s="36">
        <v>40725</v>
      </c>
      <c r="B38" s="8">
        <v>39150851.409999996</v>
      </c>
      <c r="C38" s="9">
        <v>8169390.3200000003</v>
      </c>
      <c r="D38" s="10">
        <v>115783100.08</v>
      </c>
      <c r="E38" s="22">
        <v>6.5299999999999997E-2</v>
      </c>
      <c r="F38" s="23">
        <v>6.5299999999999997E-2</v>
      </c>
      <c r="G38" s="23">
        <v>2.3199999999999998E-2</v>
      </c>
      <c r="H38" s="27">
        <f t="shared" si="13"/>
        <v>213045.88308941663</v>
      </c>
      <c r="I38" s="33">
        <f t="shared" si="14"/>
        <v>44455.098991333332</v>
      </c>
      <c r="J38" s="33">
        <f t="shared" si="15"/>
        <v>223847.32682133329</v>
      </c>
      <c r="K38" s="59">
        <v>4.6100000000000002E-2</v>
      </c>
      <c r="L38" s="35">
        <v>4.6100000000000002E-2</v>
      </c>
      <c r="M38" s="35">
        <v>2.12E-2</v>
      </c>
      <c r="N38" s="27">
        <f t="shared" si="16"/>
        <v>150404.52083341667</v>
      </c>
      <c r="O38" s="33">
        <f t="shared" si="17"/>
        <v>31384.074479333332</v>
      </c>
      <c r="P38" s="33">
        <f t="shared" si="18"/>
        <v>204550.14347466666</v>
      </c>
      <c r="Q38" s="27">
        <f t="shared" si="19"/>
        <v>62641.362255999964</v>
      </c>
      <c r="R38" s="33">
        <f t="shared" si="20"/>
        <v>13071.024512</v>
      </c>
      <c r="S38" s="33">
        <f t="shared" si="21"/>
        <v>19297.183346666628</v>
      </c>
      <c r="T38" s="45">
        <f t="shared" si="23"/>
        <v>1580772.6617420802</v>
      </c>
      <c r="U38" s="46">
        <f t="shared" si="24"/>
        <v>310907.65419199981</v>
      </c>
      <c r="V38" s="46">
        <f t="shared" si="25"/>
        <v>345956.0612109995</v>
      </c>
      <c r="W38" s="31">
        <v>0.35</v>
      </c>
      <c r="X38" s="29">
        <f t="shared" si="22"/>
        <v>-783172.73200077796</v>
      </c>
      <c r="Y38" s="27"/>
    </row>
    <row r="39" spans="1:25" x14ac:dyDescent="0.35">
      <c r="A39" s="36">
        <v>40756</v>
      </c>
      <c r="B39" s="8">
        <v>39660943.030000001</v>
      </c>
      <c r="C39" s="9">
        <v>8177558.4000000004</v>
      </c>
      <c r="D39" s="10">
        <v>115785048.64</v>
      </c>
      <c r="E39" s="22">
        <v>6.5299999999999997E-2</v>
      </c>
      <c r="F39" s="23">
        <v>6.5299999999999997E-2</v>
      </c>
      <c r="G39" s="23">
        <v>2.3199999999999998E-2</v>
      </c>
      <c r="H39" s="27">
        <f t="shared" si="13"/>
        <v>215821.63165491668</v>
      </c>
      <c r="I39" s="33">
        <f t="shared" si="14"/>
        <v>44499.54696</v>
      </c>
      <c r="J39" s="33">
        <f t="shared" si="15"/>
        <v>223851.0940373333</v>
      </c>
      <c r="K39" s="59">
        <v>4.6100000000000002E-2</v>
      </c>
      <c r="L39" s="35">
        <v>4.6100000000000002E-2</v>
      </c>
      <c r="M39" s="35">
        <v>2.12E-2</v>
      </c>
      <c r="N39" s="27">
        <f t="shared" si="16"/>
        <v>152364.12280691668</v>
      </c>
      <c r="O39" s="33">
        <f t="shared" si="17"/>
        <v>31415.453520000006</v>
      </c>
      <c r="P39" s="33">
        <f t="shared" si="18"/>
        <v>204553.58593066665</v>
      </c>
      <c r="Q39" s="27">
        <f t="shared" si="19"/>
        <v>63457.508847999998</v>
      </c>
      <c r="R39" s="33">
        <f t="shared" si="20"/>
        <v>13084.093439999993</v>
      </c>
      <c r="S39" s="33">
        <f t="shared" si="21"/>
        <v>19297.508106666646</v>
      </c>
      <c r="T39" s="45">
        <f t="shared" si="23"/>
        <v>1644230.1705900803</v>
      </c>
      <c r="U39" s="46">
        <f t="shared" si="24"/>
        <v>323991.74763199978</v>
      </c>
      <c r="V39" s="46">
        <f t="shared" si="25"/>
        <v>365253.56931766612</v>
      </c>
      <c r="W39" s="31">
        <v>0.35</v>
      </c>
      <c r="X39" s="29">
        <f t="shared" si="22"/>
        <v>-816716.42063891096</v>
      </c>
      <c r="Y39" s="27"/>
    </row>
    <row r="40" spans="1:25" x14ac:dyDescent="0.35">
      <c r="A40" s="36">
        <v>40787</v>
      </c>
      <c r="B40" s="8">
        <v>39815490.799999997</v>
      </c>
      <c r="C40" s="9">
        <v>8212115.4500000002</v>
      </c>
      <c r="D40" s="10">
        <v>115290227.81</v>
      </c>
      <c r="E40" s="22">
        <v>6.5299999999999997E-2</v>
      </c>
      <c r="F40" s="23">
        <v>6.5299999999999997E-2</v>
      </c>
      <c r="G40" s="23">
        <v>2.3199999999999998E-2</v>
      </c>
      <c r="H40" s="27">
        <f t="shared" si="13"/>
        <v>216662.62910333331</v>
      </c>
      <c r="I40" s="33">
        <f t="shared" si="14"/>
        <v>44687.594907083338</v>
      </c>
      <c r="J40" s="33">
        <f t="shared" si="15"/>
        <v>222894.44043266666</v>
      </c>
      <c r="K40" s="59">
        <v>4.6100000000000002E-2</v>
      </c>
      <c r="L40" s="35">
        <v>4.6100000000000002E-2</v>
      </c>
      <c r="M40" s="35">
        <v>2.12E-2</v>
      </c>
      <c r="N40" s="27">
        <f t="shared" si="16"/>
        <v>152957.84382333333</v>
      </c>
      <c r="O40" s="33">
        <f t="shared" si="17"/>
        <v>31548.210187083332</v>
      </c>
      <c r="P40" s="33">
        <f t="shared" si="18"/>
        <v>203679.40246433334</v>
      </c>
      <c r="Q40" s="27">
        <f t="shared" si="19"/>
        <v>63704.785279999982</v>
      </c>
      <c r="R40" s="33">
        <f t="shared" si="20"/>
        <v>13139.384720000005</v>
      </c>
      <c r="S40" s="33">
        <f t="shared" si="21"/>
        <v>19215.037968333316</v>
      </c>
      <c r="T40" s="45">
        <f t="shared" si="23"/>
        <v>1707934.9558700803</v>
      </c>
      <c r="U40" s="46">
        <f t="shared" si="24"/>
        <v>337131.13235199981</v>
      </c>
      <c r="V40" s="46">
        <f t="shared" si="25"/>
        <v>384468.60728599946</v>
      </c>
      <c r="W40" s="31">
        <v>0.35</v>
      </c>
      <c r="X40" s="29">
        <f t="shared" si="22"/>
        <v>-850337.14342782786</v>
      </c>
      <c r="Y40" s="27"/>
    </row>
    <row r="41" spans="1:25" x14ac:dyDescent="0.35">
      <c r="A41" s="36">
        <v>40817</v>
      </c>
      <c r="B41" s="8">
        <v>39624930.579999998</v>
      </c>
      <c r="C41" s="9">
        <v>8251733.9500000002</v>
      </c>
      <c r="D41" s="10">
        <v>114246079.87</v>
      </c>
      <c r="E41" s="22">
        <v>6.5299999999999997E-2</v>
      </c>
      <c r="F41" s="23">
        <v>6.5299999999999997E-2</v>
      </c>
      <c r="G41" s="23">
        <v>2.3199999999999998E-2</v>
      </c>
      <c r="H41" s="27">
        <f t="shared" si="13"/>
        <v>215625.66390616665</v>
      </c>
      <c r="I41" s="33">
        <f t="shared" si="14"/>
        <v>44903.185577916673</v>
      </c>
      <c r="J41" s="33">
        <f t="shared" si="15"/>
        <v>220875.7544153333</v>
      </c>
      <c r="K41" s="59">
        <v>4.6100000000000002E-2</v>
      </c>
      <c r="L41" s="35">
        <v>4.6100000000000002E-2</v>
      </c>
      <c r="M41" s="35">
        <v>2.12E-2</v>
      </c>
      <c r="N41" s="27">
        <f t="shared" si="16"/>
        <v>152225.77497816665</v>
      </c>
      <c r="O41" s="33">
        <f t="shared" si="17"/>
        <v>31700.411257916669</v>
      </c>
      <c r="P41" s="33">
        <f t="shared" si="18"/>
        <v>201834.74110366669</v>
      </c>
      <c r="Q41" s="27">
        <f t="shared" si="19"/>
        <v>63399.888928</v>
      </c>
      <c r="R41" s="33">
        <f t="shared" si="20"/>
        <v>13202.774320000004</v>
      </c>
      <c r="S41" s="33">
        <f t="shared" si="21"/>
        <v>19041.013311666611</v>
      </c>
      <c r="T41" s="45">
        <f t="shared" si="23"/>
        <v>1771334.8447980802</v>
      </c>
      <c r="U41" s="46">
        <f t="shared" si="24"/>
        <v>350333.90667199984</v>
      </c>
      <c r="V41" s="46">
        <f t="shared" si="25"/>
        <v>403509.62059766607</v>
      </c>
      <c r="W41" s="31">
        <v>0.35</v>
      </c>
      <c r="X41" s="29">
        <f t="shared" si="22"/>
        <v>-883812.43022371118</v>
      </c>
      <c r="Y41" s="27"/>
    </row>
    <row r="42" spans="1:25" x14ac:dyDescent="0.35">
      <c r="A42" s="36">
        <v>40848</v>
      </c>
      <c r="B42" s="8">
        <v>36850704.589999996</v>
      </c>
      <c r="C42" s="9">
        <v>8260770.46</v>
      </c>
      <c r="D42" s="10">
        <v>112022447.02</v>
      </c>
      <c r="E42" s="22">
        <v>6.5299999999999997E-2</v>
      </c>
      <c r="F42" s="23">
        <v>6.5299999999999997E-2</v>
      </c>
      <c r="G42" s="23">
        <v>2.3199999999999998E-2</v>
      </c>
      <c r="H42" s="27">
        <f t="shared" si="13"/>
        <v>200529.25081058333</v>
      </c>
      <c r="I42" s="33">
        <f t="shared" si="14"/>
        <v>44952.359253166658</v>
      </c>
      <c r="J42" s="33">
        <f t="shared" si="15"/>
        <v>216576.7309053333</v>
      </c>
      <c r="K42" s="59">
        <v>4.6100000000000002E-2</v>
      </c>
      <c r="L42" s="35">
        <v>4.6100000000000002E-2</v>
      </c>
      <c r="M42" s="35">
        <v>2.12E-2</v>
      </c>
      <c r="N42" s="27">
        <f t="shared" si="16"/>
        <v>141568.12346658332</v>
      </c>
      <c r="O42" s="33">
        <f t="shared" si="17"/>
        <v>31735.126517166671</v>
      </c>
      <c r="P42" s="33">
        <f t="shared" si="18"/>
        <v>197906.32306866665</v>
      </c>
      <c r="Q42" s="27">
        <f t="shared" si="19"/>
        <v>58961.127344000008</v>
      </c>
      <c r="R42" s="33">
        <f t="shared" si="20"/>
        <v>13217.232735999987</v>
      </c>
      <c r="S42" s="33">
        <f t="shared" si="21"/>
        <v>18670.407836666651</v>
      </c>
      <c r="T42" s="45">
        <f t="shared" si="23"/>
        <v>1830295.9721420801</v>
      </c>
      <c r="U42" s="46">
        <f t="shared" si="24"/>
        <v>363551.13940799981</v>
      </c>
      <c r="V42" s="46">
        <f t="shared" si="25"/>
        <v>422180.02843433269</v>
      </c>
      <c r="W42" s="31">
        <v>0.35</v>
      </c>
      <c r="X42" s="29">
        <f t="shared" si="22"/>
        <v>-915609.49899454415</v>
      </c>
      <c r="Y42" s="27"/>
    </row>
    <row r="43" spans="1:25" x14ac:dyDescent="0.35">
      <c r="A43" s="36">
        <v>40878</v>
      </c>
      <c r="B43" s="8">
        <v>37131429</v>
      </c>
      <c r="C43" s="9">
        <v>8033921</v>
      </c>
      <c r="D43" s="10">
        <v>115818393</v>
      </c>
      <c r="E43" s="22">
        <v>6.5299999999999997E-2</v>
      </c>
      <c r="F43" s="23">
        <v>6.5299999999999997E-2</v>
      </c>
      <c r="G43" s="23">
        <v>2.3199999999999998E-2</v>
      </c>
      <c r="H43" s="27">
        <f t="shared" si="13"/>
        <v>202056.85947499998</v>
      </c>
      <c r="I43" s="33">
        <f t="shared" si="14"/>
        <v>43717.920108333325</v>
      </c>
      <c r="J43" s="33">
        <f t="shared" si="15"/>
        <v>223915.55979999996</v>
      </c>
      <c r="K43" s="59">
        <v>4.6100000000000002E-2</v>
      </c>
      <c r="L43" s="35">
        <v>4.6100000000000002E-2</v>
      </c>
      <c r="M43" s="35">
        <v>2.12E-2</v>
      </c>
      <c r="N43" s="27">
        <f t="shared" si="16"/>
        <v>142646.57307499999</v>
      </c>
      <c r="O43" s="33">
        <f t="shared" si="17"/>
        <v>30863.646508333335</v>
      </c>
      <c r="P43" s="33">
        <f t="shared" si="18"/>
        <v>204612.49430000002</v>
      </c>
      <c r="Q43" s="27">
        <f t="shared" si="19"/>
        <v>59410.286399999983</v>
      </c>
      <c r="R43" s="33">
        <f t="shared" si="20"/>
        <v>12854.27359999999</v>
      </c>
      <c r="S43" s="33">
        <f t="shared" si="21"/>
        <v>19303.065499999939</v>
      </c>
      <c r="T43" s="45">
        <f t="shared" si="23"/>
        <v>1889706.2585420799</v>
      </c>
      <c r="U43" s="46">
        <f t="shared" si="24"/>
        <v>376405.41300799983</v>
      </c>
      <c r="V43" s="46">
        <f t="shared" si="25"/>
        <v>441483.0939343326</v>
      </c>
      <c r="W43" s="31">
        <v>0.35</v>
      </c>
      <c r="X43" s="40">
        <f t="shared" si="22"/>
        <v>-947658.16791954415</v>
      </c>
      <c r="Y43" s="27"/>
    </row>
    <row r="44" spans="1:25" x14ac:dyDescent="0.35">
      <c r="A44" s="36">
        <v>40909</v>
      </c>
      <c r="B44" s="8">
        <v>37267710.910000004</v>
      </c>
      <c r="C44" s="9">
        <v>8037723.1200000001</v>
      </c>
      <c r="D44" s="10">
        <v>115118537.08</v>
      </c>
      <c r="E44" s="22">
        <v>6.5299999999999997E-2</v>
      </c>
      <c r="F44" s="23">
        <v>6.5299999999999997E-2</v>
      </c>
      <c r="G44" s="23">
        <v>2.3199999999999998E-2</v>
      </c>
      <c r="H44" s="27">
        <f t="shared" si="13"/>
        <v>202798.46020191666</v>
      </c>
      <c r="I44" s="33">
        <f t="shared" si="14"/>
        <v>43738.609978</v>
      </c>
      <c r="J44" s="33">
        <f t="shared" si="15"/>
        <v>222562.50502133332</v>
      </c>
      <c r="K44" s="59">
        <v>4.6100000000000002E-2</v>
      </c>
      <c r="L44" s="35">
        <v>4.6100000000000002E-2</v>
      </c>
      <c r="M44" s="35">
        <v>2.12E-2</v>
      </c>
      <c r="N44" s="27">
        <f t="shared" si="16"/>
        <v>143170.12274591668</v>
      </c>
      <c r="O44" s="33">
        <f t="shared" si="17"/>
        <v>30878.252986000003</v>
      </c>
      <c r="P44" s="33">
        <f t="shared" si="18"/>
        <v>203376.08217466666</v>
      </c>
      <c r="Q44" s="27">
        <f t="shared" si="19"/>
        <v>59628.337455999979</v>
      </c>
      <c r="R44" s="33">
        <f t="shared" si="20"/>
        <v>12860.356991999997</v>
      </c>
      <c r="S44" s="33">
        <f t="shared" si="21"/>
        <v>19186.422846666654</v>
      </c>
      <c r="T44" s="45">
        <f t="shared" si="23"/>
        <v>1949334.59599808</v>
      </c>
      <c r="U44" s="46">
        <f t="shared" si="24"/>
        <v>389265.76999999984</v>
      </c>
      <c r="V44" s="46">
        <f t="shared" si="25"/>
        <v>460669.51678099926</v>
      </c>
      <c r="W44" s="31">
        <v>0.35</v>
      </c>
      <c r="X44" s="29">
        <f t="shared" si="22"/>
        <v>-979744.4589726777</v>
      </c>
      <c r="Y44" s="27"/>
    </row>
    <row r="45" spans="1:25" x14ac:dyDescent="0.35">
      <c r="A45" s="36">
        <v>40940</v>
      </c>
      <c r="B45" s="8">
        <v>37332907.099999994</v>
      </c>
      <c r="C45" s="9">
        <v>8043885.7000000002</v>
      </c>
      <c r="D45" s="10">
        <v>115162936.94</v>
      </c>
      <c r="E45" s="22">
        <v>6.5299999999999997E-2</v>
      </c>
      <c r="F45" s="23">
        <v>6.5299999999999997E-2</v>
      </c>
      <c r="G45" s="23">
        <v>2.3199999999999998E-2</v>
      </c>
      <c r="H45" s="27">
        <f t="shared" si="13"/>
        <v>203153.23613583329</v>
      </c>
      <c r="I45" s="33">
        <f t="shared" si="14"/>
        <v>43772.144684166669</v>
      </c>
      <c r="J45" s="33">
        <f t="shared" si="15"/>
        <v>222648.34475066664</v>
      </c>
      <c r="K45" s="59">
        <v>4.6100000000000002E-2</v>
      </c>
      <c r="L45" s="35">
        <v>4.6100000000000002E-2</v>
      </c>
      <c r="M45" s="35">
        <v>2.12E-2</v>
      </c>
      <c r="N45" s="27">
        <f t="shared" si="16"/>
        <v>143420.58477583333</v>
      </c>
      <c r="O45" s="33">
        <f t="shared" si="17"/>
        <v>30901.927564166672</v>
      </c>
      <c r="P45" s="33">
        <f t="shared" si="18"/>
        <v>203454.52192733332</v>
      </c>
      <c r="Q45" s="27">
        <f t="shared" si="19"/>
        <v>59732.65135999996</v>
      </c>
      <c r="R45" s="33">
        <f t="shared" si="20"/>
        <v>12870.217119999998</v>
      </c>
      <c r="S45" s="33">
        <f t="shared" si="21"/>
        <v>19193.822823333321</v>
      </c>
      <c r="T45" s="45">
        <f t="shared" si="23"/>
        <v>2009067.24735808</v>
      </c>
      <c r="U45" s="46">
        <f t="shared" si="24"/>
        <v>402135.98711999983</v>
      </c>
      <c r="V45" s="46">
        <f t="shared" si="25"/>
        <v>479863.33960433258</v>
      </c>
      <c r="W45" s="31">
        <v>0.35</v>
      </c>
      <c r="X45" s="29">
        <f t="shared" si="22"/>
        <v>-1011873.3009288443</v>
      </c>
      <c r="Y45" s="27"/>
    </row>
    <row r="46" spans="1:25" x14ac:dyDescent="0.35">
      <c r="A46" s="36">
        <v>40969</v>
      </c>
      <c r="B46" s="8">
        <v>37943062.650000006</v>
      </c>
      <c r="C46" s="9">
        <v>8043885.6900000004</v>
      </c>
      <c r="D46" s="10">
        <v>115159946.69</v>
      </c>
      <c r="E46" s="22">
        <v>6.5299999999999997E-2</v>
      </c>
      <c r="F46" s="23">
        <v>6.5299999999999997E-2</v>
      </c>
      <c r="G46" s="23">
        <v>2.3199999999999998E-2</v>
      </c>
      <c r="H46" s="27">
        <f t="shared" si="13"/>
        <v>206473.49925375005</v>
      </c>
      <c r="I46" s="33">
        <f t="shared" si="14"/>
        <v>43772.144629750001</v>
      </c>
      <c r="J46" s="33">
        <f t="shared" si="15"/>
        <v>222642.56360066668</v>
      </c>
      <c r="K46" s="59">
        <v>4.6100000000000002E-2</v>
      </c>
      <c r="L46" s="35">
        <v>4.6100000000000002E-2</v>
      </c>
      <c r="M46" s="35">
        <v>2.12E-2</v>
      </c>
      <c r="N46" s="27">
        <f t="shared" si="16"/>
        <v>145764.59901375003</v>
      </c>
      <c r="O46" s="33">
        <f t="shared" si="17"/>
        <v>30901.927525750001</v>
      </c>
      <c r="P46" s="33">
        <f t="shared" si="18"/>
        <v>203449.23915233332</v>
      </c>
      <c r="Q46" s="27">
        <f t="shared" si="19"/>
        <v>60708.900240000017</v>
      </c>
      <c r="R46" s="33">
        <f t="shared" si="20"/>
        <v>12870.217103999999</v>
      </c>
      <c r="S46" s="33">
        <f t="shared" si="21"/>
        <v>19193.324448333355</v>
      </c>
      <c r="T46" s="45">
        <f t="shared" si="23"/>
        <v>2069776.1475980801</v>
      </c>
      <c r="U46" s="46">
        <f t="shared" si="24"/>
        <v>415006.20422399981</v>
      </c>
      <c r="V46" s="46">
        <f t="shared" si="25"/>
        <v>499056.66405266593</v>
      </c>
      <c r="W46" s="31">
        <v>0.35</v>
      </c>
      <c r="X46" s="29">
        <f t="shared" si="22"/>
        <v>-1044343.6555561611</v>
      </c>
      <c r="Y46" s="27"/>
    </row>
    <row r="47" spans="1:25" x14ac:dyDescent="0.35">
      <c r="A47" s="36">
        <v>41000</v>
      </c>
      <c r="B47" s="8">
        <v>32393733.390000004</v>
      </c>
      <c r="C47" s="9">
        <v>8061479.7000000002</v>
      </c>
      <c r="D47" s="10">
        <v>115115695.19</v>
      </c>
      <c r="E47" s="22">
        <v>6.5299999999999997E-2</v>
      </c>
      <c r="F47" s="23">
        <v>6.5299999999999997E-2</v>
      </c>
      <c r="G47" s="23">
        <v>2.3199999999999998E-2</v>
      </c>
      <c r="H47" s="27">
        <f t="shared" si="13"/>
        <v>176275.89919725002</v>
      </c>
      <c r="I47" s="33">
        <f t="shared" si="14"/>
        <v>43867.885367499992</v>
      </c>
      <c r="J47" s="33">
        <f t="shared" si="15"/>
        <v>222557.01070066667</v>
      </c>
      <c r="K47" s="59">
        <v>4.6100000000000002E-2</v>
      </c>
      <c r="L47" s="35">
        <v>4.6100000000000002E-2</v>
      </c>
      <c r="M47" s="35">
        <v>2.12E-2</v>
      </c>
      <c r="N47" s="27">
        <f t="shared" si="16"/>
        <v>124445.92577325001</v>
      </c>
      <c r="O47" s="33">
        <f t="shared" si="17"/>
        <v>30969.517847500003</v>
      </c>
      <c r="P47" s="33">
        <f t="shared" si="18"/>
        <v>203371.06150233335</v>
      </c>
      <c r="Q47" s="27">
        <f t="shared" si="19"/>
        <v>51829.973424000011</v>
      </c>
      <c r="R47" s="33">
        <f t="shared" si="20"/>
        <v>12898.367519999989</v>
      </c>
      <c r="S47" s="33">
        <f t="shared" si="21"/>
        <v>19185.949198333314</v>
      </c>
      <c r="T47" s="45">
        <f t="shared" si="23"/>
        <v>2121606.1210220801</v>
      </c>
      <c r="U47" s="46">
        <f t="shared" si="24"/>
        <v>427904.57174399978</v>
      </c>
      <c r="V47" s="46">
        <f t="shared" si="25"/>
        <v>518242.61325099925</v>
      </c>
      <c r="W47" s="31">
        <v>0.35</v>
      </c>
      <c r="X47" s="29">
        <f t="shared" si="22"/>
        <v>-1073713.6571059776</v>
      </c>
      <c r="Y47" s="27"/>
    </row>
    <row r="48" spans="1:25" x14ac:dyDescent="0.35">
      <c r="A48" s="36">
        <v>41030</v>
      </c>
      <c r="B48" s="8">
        <v>32692815.349999998</v>
      </c>
      <c r="C48" s="9">
        <v>8061479.7000000002</v>
      </c>
      <c r="D48" s="10">
        <v>115289502.20999999</v>
      </c>
      <c r="E48" s="22">
        <v>6.5299999999999997E-2</v>
      </c>
      <c r="F48" s="23">
        <v>6.5299999999999997E-2</v>
      </c>
      <c r="G48" s="23">
        <v>2.3199999999999998E-2</v>
      </c>
      <c r="H48" s="27">
        <f t="shared" si="13"/>
        <v>177903.40352958333</v>
      </c>
      <c r="I48" s="33">
        <f t="shared" si="14"/>
        <v>43867.885367499992</v>
      </c>
      <c r="J48" s="33">
        <f t="shared" si="15"/>
        <v>222893.03760599997</v>
      </c>
      <c r="K48" s="59">
        <v>4.6100000000000002E-2</v>
      </c>
      <c r="L48" s="35">
        <v>4.6100000000000002E-2</v>
      </c>
      <c r="M48" s="35">
        <v>2.12E-2</v>
      </c>
      <c r="N48" s="27">
        <f t="shared" si="16"/>
        <v>125594.89896958333</v>
      </c>
      <c r="O48" s="33">
        <f t="shared" si="17"/>
        <v>30969.517847500003</v>
      </c>
      <c r="P48" s="33">
        <f t="shared" si="18"/>
        <v>203678.12057100001</v>
      </c>
      <c r="Q48" s="27">
        <f t="shared" si="19"/>
        <v>52308.504560000001</v>
      </c>
      <c r="R48" s="33">
        <f t="shared" si="20"/>
        <v>12898.367519999989</v>
      </c>
      <c r="S48" s="33">
        <f t="shared" si="21"/>
        <v>19214.917034999962</v>
      </c>
      <c r="T48" s="45">
        <f t="shared" si="23"/>
        <v>2173914.6255820799</v>
      </c>
      <c r="U48" s="46">
        <f t="shared" si="24"/>
        <v>440802.93926399975</v>
      </c>
      <c r="V48" s="46">
        <f t="shared" si="25"/>
        <v>537457.53028599918</v>
      </c>
      <c r="W48" s="31">
        <v>0.35</v>
      </c>
      <c r="X48" s="29">
        <f t="shared" si="22"/>
        <v>-1103261.2832962275</v>
      </c>
      <c r="Y48" s="27"/>
    </row>
    <row r="49" spans="1:25" x14ac:dyDescent="0.35">
      <c r="A49" s="36">
        <v>41061</v>
      </c>
      <c r="B49" s="8">
        <v>34235439.149999999</v>
      </c>
      <c r="C49" s="9">
        <v>8089893.8899999997</v>
      </c>
      <c r="D49" s="10">
        <v>115350200.3</v>
      </c>
      <c r="E49" s="22">
        <v>6.5299999999999997E-2</v>
      </c>
      <c r="F49" s="23">
        <v>6.5299999999999997E-2</v>
      </c>
      <c r="G49" s="23">
        <v>2.3199999999999998E-2</v>
      </c>
      <c r="H49" s="27">
        <f t="shared" si="13"/>
        <v>186297.84804124999</v>
      </c>
      <c r="I49" s="33">
        <f t="shared" si="14"/>
        <v>44022.505918083334</v>
      </c>
      <c r="J49" s="33">
        <f t="shared" si="15"/>
        <v>223010.38724666662</v>
      </c>
      <c r="K49" s="59">
        <v>4.6100000000000002E-2</v>
      </c>
      <c r="L49" s="35">
        <v>4.6100000000000002E-2</v>
      </c>
      <c r="M49" s="35">
        <v>2.12E-2</v>
      </c>
      <c r="N49" s="27">
        <f t="shared" si="16"/>
        <v>131521.14540125002</v>
      </c>
      <c r="O49" s="33">
        <f t="shared" si="17"/>
        <v>31078.675694083333</v>
      </c>
      <c r="P49" s="33">
        <f t="shared" si="18"/>
        <v>203785.35386333332</v>
      </c>
      <c r="Q49" s="27">
        <f t="shared" si="19"/>
        <v>54776.702639999974</v>
      </c>
      <c r="R49" s="33">
        <f t="shared" si="20"/>
        <v>12943.830224000001</v>
      </c>
      <c r="S49" s="33">
        <f t="shared" si="21"/>
        <v>19225.033383333299</v>
      </c>
      <c r="T49" s="45">
        <f t="shared" si="23"/>
        <v>2228691.3282220797</v>
      </c>
      <c r="U49" s="46">
        <f t="shared" si="24"/>
        <v>453746.76948799973</v>
      </c>
      <c r="V49" s="46">
        <f t="shared" si="25"/>
        <v>556682.56366933254</v>
      </c>
      <c r="W49" s="31">
        <v>0.35</v>
      </c>
      <c r="X49" s="29">
        <f t="shared" si="22"/>
        <v>-1133692.231482794</v>
      </c>
      <c r="Y49" s="27"/>
    </row>
    <row r="50" spans="1:25" x14ac:dyDescent="0.35">
      <c r="A50" s="36">
        <v>41091</v>
      </c>
      <c r="B50" s="8">
        <v>34142590.099999994</v>
      </c>
      <c r="C50" s="9">
        <v>8104688.4100000001</v>
      </c>
      <c r="D50" s="10">
        <v>115357719.72</v>
      </c>
      <c r="E50" s="22">
        <v>6.5299999999999997E-2</v>
      </c>
      <c r="F50" s="23">
        <v>6.5299999999999997E-2</v>
      </c>
      <c r="G50" s="23">
        <v>2.3199999999999998E-2</v>
      </c>
      <c r="H50" s="27">
        <f t="shared" si="13"/>
        <v>185792.59446083326</v>
      </c>
      <c r="I50" s="33">
        <f t="shared" si="14"/>
        <v>44103.012764416664</v>
      </c>
      <c r="J50" s="33">
        <f t="shared" si="15"/>
        <v>223024.92479199998</v>
      </c>
      <c r="K50" s="59">
        <v>4.6100000000000002E-2</v>
      </c>
      <c r="L50" s="35">
        <v>4.6100000000000002E-2</v>
      </c>
      <c r="M50" s="35">
        <v>2.12E-2</v>
      </c>
      <c r="N50" s="27">
        <f t="shared" si="16"/>
        <v>131164.4503008333</v>
      </c>
      <c r="O50" s="33">
        <f t="shared" si="17"/>
        <v>31135.51130841667</v>
      </c>
      <c r="P50" s="33">
        <f t="shared" si="18"/>
        <v>203798.63817199998</v>
      </c>
      <c r="Q50" s="27">
        <f t="shared" si="19"/>
        <v>54628.144159999967</v>
      </c>
      <c r="R50" s="33">
        <f t="shared" si="20"/>
        <v>12967.501455999995</v>
      </c>
      <c r="S50" s="33">
        <f t="shared" si="21"/>
        <v>19226.286619999999</v>
      </c>
      <c r="T50" s="45">
        <f t="shared" si="23"/>
        <v>2283319.4723820798</v>
      </c>
      <c r="U50" s="46">
        <f t="shared" si="24"/>
        <v>466714.2709439997</v>
      </c>
      <c r="V50" s="46">
        <f t="shared" si="25"/>
        <v>575908.85028933256</v>
      </c>
      <c r="W50" s="31">
        <v>0.35</v>
      </c>
      <c r="X50" s="29">
        <f t="shared" si="22"/>
        <v>-1164079.9077653943</v>
      </c>
      <c r="Y50" s="27"/>
    </row>
    <row r="51" spans="1:25" x14ac:dyDescent="0.35">
      <c r="A51" s="36">
        <v>41122</v>
      </c>
      <c r="B51" s="8">
        <v>34285392.539999999</v>
      </c>
      <c r="C51" s="9">
        <v>8105521.46</v>
      </c>
      <c r="D51" s="10">
        <v>115348098</v>
      </c>
      <c r="E51" s="22">
        <v>6.5299999999999997E-2</v>
      </c>
      <c r="F51" s="23">
        <v>6.5299999999999997E-2</v>
      </c>
      <c r="G51" s="23">
        <v>2.3199999999999998E-2</v>
      </c>
      <c r="H51" s="27">
        <f t="shared" si="13"/>
        <v>186569.67773849997</v>
      </c>
      <c r="I51" s="33">
        <f t="shared" si="14"/>
        <v>44107.545944833335</v>
      </c>
      <c r="J51" s="33">
        <f t="shared" si="15"/>
        <v>223006.32279999997</v>
      </c>
      <c r="K51" s="59">
        <v>4.6100000000000002E-2</v>
      </c>
      <c r="L51" s="35">
        <v>4.6100000000000002E-2</v>
      </c>
      <c r="M51" s="35">
        <v>2.12E-2</v>
      </c>
      <c r="N51" s="27">
        <f t="shared" si="16"/>
        <v>131713.04967449998</v>
      </c>
      <c r="O51" s="33">
        <f t="shared" si="17"/>
        <v>31138.711608833331</v>
      </c>
      <c r="P51" s="33">
        <f t="shared" si="18"/>
        <v>203781.6398</v>
      </c>
      <c r="Q51" s="27">
        <f t="shared" si="19"/>
        <v>54856.62806399999</v>
      </c>
      <c r="R51" s="33">
        <f t="shared" si="20"/>
        <v>12968.834336000004</v>
      </c>
      <c r="S51" s="33">
        <f t="shared" si="21"/>
        <v>19224.682999999961</v>
      </c>
      <c r="T51" s="45">
        <f t="shared" si="23"/>
        <v>2338176.1004460799</v>
      </c>
      <c r="U51" s="46">
        <f t="shared" si="24"/>
        <v>479683.10527999973</v>
      </c>
      <c r="V51" s="46">
        <f t="shared" si="25"/>
        <v>595133.53328933252</v>
      </c>
      <c r="W51" s="31">
        <v>0.35</v>
      </c>
      <c r="X51" s="29">
        <f t="shared" si="22"/>
        <v>-1194547.4586553941</v>
      </c>
      <c r="Y51" s="27"/>
    </row>
    <row r="52" spans="1:25" x14ac:dyDescent="0.35">
      <c r="A52" s="36">
        <v>41153</v>
      </c>
      <c r="B52" s="8">
        <v>34581176.869999997</v>
      </c>
      <c r="C52" s="9">
        <v>8105883.1299999999</v>
      </c>
      <c r="D52" s="10">
        <v>114889299</v>
      </c>
      <c r="E52" s="22">
        <v>6.5299999999999997E-2</v>
      </c>
      <c r="F52" s="23">
        <v>6.5299999999999997E-2</v>
      </c>
      <c r="G52" s="23">
        <v>2.3199999999999998E-2</v>
      </c>
      <c r="H52" s="27">
        <f t="shared" si="13"/>
        <v>188179.2374675833</v>
      </c>
      <c r="I52" s="33">
        <f t="shared" si="14"/>
        <v>44109.514032416664</v>
      </c>
      <c r="J52" s="33">
        <f t="shared" si="15"/>
        <v>222119.31139999998</v>
      </c>
      <c r="K52" s="59">
        <v>4.6100000000000002E-2</v>
      </c>
      <c r="L52" s="35">
        <v>4.6100000000000002E-2</v>
      </c>
      <c r="M52" s="35">
        <v>2.12E-2</v>
      </c>
      <c r="N52" s="27">
        <f t="shared" si="16"/>
        <v>132849.35447558333</v>
      </c>
      <c r="O52" s="33">
        <f t="shared" si="17"/>
        <v>31140.101024416668</v>
      </c>
      <c r="P52" s="33">
        <f t="shared" si="18"/>
        <v>202971.0949</v>
      </c>
      <c r="Q52" s="27">
        <f t="shared" si="19"/>
        <v>55329.88299199997</v>
      </c>
      <c r="R52" s="33">
        <f t="shared" si="20"/>
        <v>12969.413007999996</v>
      </c>
      <c r="S52" s="33">
        <f t="shared" si="21"/>
        <v>19148.21649999998</v>
      </c>
      <c r="T52" s="45">
        <f t="shared" si="23"/>
        <v>2393505.9834380797</v>
      </c>
      <c r="U52" s="46">
        <f t="shared" si="24"/>
        <v>492652.51828799973</v>
      </c>
      <c r="V52" s="46">
        <f t="shared" si="25"/>
        <v>614281.74978933251</v>
      </c>
      <c r="W52" s="31">
        <v>0.35</v>
      </c>
      <c r="X52" s="29">
        <f t="shared" si="22"/>
        <v>-1225154.0880303939</v>
      </c>
      <c r="Y52" s="27"/>
    </row>
    <row r="53" spans="1:25" x14ac:dyDescent="0.35">
      <c r="A53" s="36">
        <v>41183</v>
      </c>
      <c r="B53" s="8">
        <v>33669468.269999996</v>
      </c>
      <c r="C53" s="9">
        <v>8173642.7300000004</v>
      </c>
      <c r="D53" s="10">
        <v>114833217</v>
      </c>
      <c r="E53" s="22">
        <v>6.5299999999999997E-2</v>
      </c>
      <c r="F53" s="23">
        <v>6.5299999999999997E-2</v>
      </c>
      <c r="G53" s="23">
        <v>2.3199999999999998E-2</v>
      </c>
      <c r="H53" s="27">
        <f t="shared" si="13"/>
        <v>183218.02316924997</v>
      </c>
      <c r="I53" s="33">
        <f t="shared" si="14"/>
        <v>44478.239189083331</v>
      </c>
      <c r="J53" s="33">
        <f t="shared" si="15"/>
        <v>222010.88619999998</v>
      </c>
      <c r="K53" s="59">
        <v>4.6100000000000002E-2</v>
      </c>
      <c r="L53" s="35">
        <v>4.6100000000000002E-2</v>
      </c>
      <c r="M53" s="35">
        <v>2.12E-2</v>
      </c>
      <c r="N53" s="27">
        <f t="shared" si="16"/>
        <v>129346.87393725</v>
      </c>
      <c r="O53" s="33">
        <f t="shared" si="17"/>
        <v>31400.410821083336</v>
      </c>
      <c r="P53" s="33">
        <f t="shared" si="18"/>
        <v>202872.01670000001</v>
      </c>
      <c r="Q53" s="27">
        <f t="shared" si="19"/>
        <v>53871.149231999967</v>
      </c>
      <c r="R53" s="33">
        <f t="shared" si="20"/>
        <v>13077.828367999995</v>
      </c>
      <c r="S53" s="33">
        <f t="shared" si="21"/>
        <v>19138.869499999972</v>
      </c>
      <c r="T53" s="45">
        <f t="shared" si="23"/>
        <v>2447377.1326700798</v>
      </c>
      <c r="U53" s="46">
        <f t="shared" si="24"/>
        <v>505730.34665599972</v>
      </c>
      <c r="V53" s="46">
        <f t="shared" si="25"/>
        <v>633420.61928933254</v>
      </c>
      <c r="W53" s="31">
        <v>0.35</v>
      </c>
      <c r="X53" s="29">
        <f t="shared" si="22"/>
        <v>-1255284.8345153942</v>
      </c>
      <c r="Y53" s="27"/>
    </row>
    <row r="54" spans="1:25" x14ac:dyDescent="0.35">
      <c r="A54" s="36">
        <v>41214</v>
      </c>
      <c r="B54" s="8">
        <v>33741206.269999996</v>
      </c>
      <c r="C54" s="9">
        <v>8170930.7300000004</v>
      </c>
      <c r="D54" s="10">
        <v>114919214</v>
      </c>
      <c r="E54" s="22">
        <v>6.5299999999999997E-2</v>
      </c>
      <c r="F54" s="23">
        <v>6.5299999999999997E-2</v>
      </c>
      <c r="G54" s="23">
        <v>2.3199999999999998E-2</v>
      </c>
      <c r="H54" s="27">
        <f t="shared" si="13"/>
        <v>183608.3974525833</v>
      </c>
      <c r="I54" s="33">
        <f t="shared" si="14"/>
        <v>44463.481389083339</v>
      </c>
      <c r="J54" s="33">
        <f t="shared" si="15"/>
        <v>222177.14706666666</v>
      </c>
      <c r="K54" s="59">
        <v>4.6100000000000002E-2</v>
      </c>
      <c r="L54" s="35">
        <v>4.6100000000000002E-2</v>
      </c>
      <c r="M54" s="35">
        <v>2.12E-2</v>
      </c>
      <c r="N54" s="27">
        <f t="shared" si="16"/>
        <v>129622.46742058331</v>
      </c>
      <c r="O54" s="33">
        <f t="shared" si="17"/>
        <v>31389.992221083336</v>
      </c>
      <c r="P54" s="33">
        <f t="shared" si="18"/>
        <v>203023.94473333334</v>
      </c>
      <c r="Q54" s="27">
        <f t="shared" si="19"/>
        <v>53985.930031999989</v>
      </c>
      <c r="R54" s="33">
        <f t="shared" si="20"/>
        <v>13073.489168000004</v>
      </c>
      <c r="S54" s="33">
        <f t="shared" si="21"/>
        <v>19153.20233333332</v>
      </c>
      <c r="T54" s="45">
        <f t="shared" si="23"/>
        <v>2501363.0627020798</v>
      </c>
      <c r="U54" s="46">
        <f t="shared" si="24"/>
        <v>518803.83582399972</v>
      </c>
      <c r="V54" s="46">
        <f t="shared" si="25"/>
        <v>652573.82162266586</v>
      </c>
      <c r="W54" s="31">
        <v>0.35</v>
      </c>
      <c r="X54" s="29">
        <f t="shared" si="22"/>
        <v>-1285459.2520520608</v>
      </c>
      <c r="Y54" s="27"/>
    </row>
    <row r="55" spans="1:25" x14ac:dyDescent="0.35">
      <c r="A55" s="36">
        <v>41244</v>
      </c>
      <c r="B55" s="8">
        <v>35797627.119999997</v>
      </c>
      <c r="C55" s="9">
        <v>8209574.8799999999</v>
      </c>
      <c r="D55" s="10">
        <v>115092112</v>
      </c>
      <c r="E55" s="22">
        <v>6.5299999999999997E-2</v>
      </c>
      <c r="F55" s="23">
        <v>6.5299999999999997E-2</v>
      </c>
      <c r="G55" s="23">
        <v>2.3199999999999998E-2</v>
      </c>
      <c r="H55" s="27">
        <f t="shared" si="13"/>
        <v>194798.75424466663</v>
      </c>
      <c r="I55" s="33">
        <f t="shared" si="14"/>
        <v>44673.769972000002</v>
      </c>
      <c r="J55" s="33">
        <f t="shared" si="15"/>
        <v>222511.41653333334</v>
      </c>
      <c r="K55" s="59">
        <v>4.6100000000000002E-2</v>
      </c>
      <c r="L55" s="35">
        <v>4.6100000000000002E-2</v>
      </c>
      <c r="M55" s="35">
        <v>2.12E-2</v>
      </c>
      <c r="N55" s="27">
        <f t="shared" si="16"/>
        <v>137522.55085266667</v>
      </c>
      <c r="O55" s="33">
        <f t="shared" si="17"/>
        <v>31538.450163999998</v>
      </c>
      <c r="P55" s="33">
        <f t="shared" si="18"/>
        <v>203329.39786666667</v>
      </c>
      <c r="Q55" s="27">
        <f t="shared" si="19"/>
        <v>57276.203391999967</v>
      </c>
      <c r="R55" s="33">
        <f t="shared" si="20"/>
        <v>13135.319808000004</v>
      </c>
      <c r="S55" s="33">
        <f t="shared" si="21"/>
        <v>19182.01866666667</v>
      </c>
      <c r="T55" s="45">
        <f t="shared" si="23"/>
        <v>2558639.2660940797</v>
      </c>
      <c r="U55" s="46">
        <f t="shared" si="24"/>
        <v>531939.15563199972</v>
      </c>
      <c r="V55" s="46">
        <f t="shared" si="25"/>
        <v>671755.84028933255</v>
      </c>
      <c r="W55" s="31">
        <v>0.35</v>
      </c>
      <c r="X55" s="40">
        <f t="shared" si="22"/>
        <v>-1316816.9917053941</v>
      </c>
      <c r="Y55" s="27"/>
    </row>
    <row r="56" spans="1:25" x14ac:dyDescent="0.35">
      <c r="A56" s="36">
        <v>41275</v>
      </c>
      <c r="B56" s="8">
        <v>35805927</v>
      </c>
      <c r="C56" s="9">
        <v>8213857</v>
      </c>
      <c r="D56" s="10">
        <v>115153513</v>
      </c>
      <c r="E56" s="22">
        <v>6.5299999999999997E-2</v>
      </c>
      <c r="F56" s="23">
        <v>6.5299999999999997E-2</v>
      </c>
      <c r="G56" s="23">
        <v>2.3199999999999998E-2</v>
      </c>
      <c r="H56" s="27">
        <f t="shared" si="13"/>
        <v>194843.919425</v>
      </c>
      <c r="I56" s="33">
        <f t="shared" si="14"/>
        <v>44697.071841666671</v>
      </c>
      <c r="J56" s="33">
        <f t="shared" si="15"/>
        <v>222630.12513333329</v>
      </c>
      <c r="K56" s="59">
        <v>4.6100000000000002E-2</v>
      </c>
      <c r="L56" s="35">
        <v>4.6100000000000002E-2</v>
      </c>
      <c r="M56" s="35">
        <v>2.12E-2</v>
      </c>
      <c r="N56" s="27">
        <f t="shared" si="16"/>
        <v>137554.43622500001</v>
      </c>
      <c r="O56" s="33">
        <f t="shared" si="17"/>
        <v>31554.900641666667</v>
      </c>
      <c r="P56" s="33">
        <f t="shared" si="18"/>
        <v>203437.87296666668</v>
      </c>
      <c r="Q56" s="27">
        <f t="shared" si="19"/>
        <v>57289.483199999988</v>
      </c>
      <c r="R56" s="33">
        <f t="shared" si="20"/>
        <v>13142.171200000004</v>
      </c>
      <c r="S56" s="33">
        <f t="shared" si="21"/>
        <v>19192.252166666614</v>
      </c>
      <c r="T56" s="45">
        <f t="shared" si="23"/>
        <v>2615928.7492940798</v>
      </c>
      <c r="U56" s="46">
        <f t="shared" si="24"/>
        <v>545081.3268319997</v>
      </c>
      <c r="V56" s="46">
        <f t="shared" si="25"/>
        <v>690948.09245599923</v>
      </c>
      <c r="W56" s="31">
        <v>0.35</v>
      </c>
      <c r="X56" s="29">
        <f t="shared" si="22"/>
        <v>-1348185.3590037276</v>
      </c>
      <c r="Y56" s="27"/>
    </row>
    <row r="57" spans="1:25" x14ac:dyDescent="0.35">
      <c r="A57" s="36">
        <v>41306</v>
      </c>
      <c r="B57" s="8">
        <v>35869876</v>
      </c>
      <c r="C57" s="9">
        <v>8211151</v>
      </c>
      <c r="D57" s="10">
        <v>115180519</v>
      </c>
      <c r="E57" s="22">
        <v>6.5299999999999997E-2</v>
      </c>
      <c r="F57" s="23">
        <v>6.5299999999999997E-2</v>
      </c>
      <c r="G57" s="23">
        <v>2.3199999999999998E-2</v>
      </c>
      <c r="H57" s="27">
        <f t="shared" si="13"/>
        <v>195191.90856666665</v>
      </c>
      <c r="I57" s="33">
        <f t="shared" si="14"/>
        <v>44682.346691666666</v>
      </c>
      <c r="J57" s="33">
        <f t="shared" si="15"/>
        <v>222682.3367333333</v>
      </c>
      <c r="K57" s="59">
        <v>4.6100000000000002E-2</v>
      </c>
      <c r="L57" s="35">
        <v>4.6100000000000002E-2</v>
      </c>
      <c r="M57" s="35">
        <v>2.12E-2</v>
      </c>
      <c r="N57" s="27">
        <f t="shared" si="16"/>
        <v>137800.10696666667</v>
      </c>
      <c r="O57" s="33">
        <f t="shared" si="17"/>
        <v>31544.505091666666</v>
      </c>
      <c r="P57" s="33">
        <f t="shared" si="18"/>
        <v>203485.58356666667</v>
      </c>
      <c r="Q57" s="27">
        <f t="shared" si="19"/>
        <v>57391.801599999977</v>
      </c>
      <c r="R57" s="33">
        <f t="shared" si="20"/>
        <v>13137.8416</v>
      </c>
      <c r="S57" s="33">
        <f t="shared" si="21"/>
        <v>19196.753166666633</v>
      </c>
      <c r="T57" s="45">
        <f t="shared" si="23"/>
        <v>2673320.5508940797</v>
      </c>
      <c r="U57" s="46">
        <f t="shared" si="24"/>
        <v>558219.16843199974</v>
      </c>
      <c r="V57" s="46">
        <f t="shared" si="25"/>
        <v>710144.84562266583</v>
      </c>
      <c r="W57" s="31">
        <v>0.35</v>
      </c>
      <c r="X57" s="29">
        <f t="shared" si="22"/>
        <v>-1379589.5977320606</v>
      </c>
      <c r="Y57" s="27"/>
    </row>
    <row r="58" spans="1:25" x14ac:dyDescent="0.35">
      <c r="A58" s="36">
        <v>41334</v>
      </c>
      <c r="B58" s="8">
        <v>36659214</v>
      </c>
      <c r="C58" s="9">
        <v>8211151</v>
      </c>
      <c r="D58" s="10">
        <v>115216109</v>
      </c>
      <c r="E58" s="22">
        <v>6.5299999999999997E-2</v>
      </c>
      <c r="F58" s="23">
        <v>6.5299999999999997E-2</v>
      </c>
      <c r="G58" s="23">
        <v>2.3199999999999998E-2</v>
      </c>
      <c r="H58" s="27">
        <f t="shared" si="13"/>
        <v>199487.22284999999</v>
      </c>
      <c r="I58" s="33">
        <f t="shared" si="14"/>
        <v>44682.346691666666</v>
      </c>
      <c r="J58" s="33">
        <f t="shared" si="15"/>
        <v>222751.14406666663</v>
      </c>
      <c r="K58" s="59">
        <v>4.6100000000000002E-2</v>
      </c>
      <c r="L58" s="35">
        <v>4.6100000000000002E-2</v>
      </c>
      <c r="M58" s="35">
        <v>2.12E-2</v>
      </c>
      <c r="N58" s="27">
        <f t="shared" si="16"/>
        <v>140832.48045</v>
      </c>
      <c r="O58" s="33">
        <f t="shared" si="17"/>
        <v>31544.505091666666</v>
      </c>
      <c r="P58" s="33">
        <f t="shared" si="18"/>
        <v>203548.45923333333</v>
      </c>
      <c r="Q58" s="27">
        <f t="shared" si="19"/>
        <v>58654.742399999988</v>
      </c>
      <c r="R58" s="33">
        <f t="shared" si="20"/>
        <v>13137.8416</v>
      </c>
      <c r="S58" s="33">
        <f t="shared" si="21"/>
        <v>19202.684833333304</v>
      </c>
      <c r="T58" s="45">
        <f t="shared" si="23"/>
        <v>2731975.2932940796</v>
      </c>
      <c r="U58" s="46">
        <f t="shared" si="24"/>
        <v>571357.01003199979</v>
      </c>
      <c r="V58" s="46">
        <f t="shared" si="25"/>
        <v>729347.53045599908</v>
      </c>
      <c r="W58" s="31">
        <v>0.35</v>
      </c>
      <c r="X58" s="29">
        <f t="shared" si="22"/>
        <v>-1411437.9418237275</v>
      </c>
      <c r="Y58" s="27"/>
    </row>
    <row r="59" spans="1:25" x14ac:dyDescent="0.35">
      <c r="A59" s="36">
        <v>41365</v>
      </c>
      <c r="B59" s="8">
        <v>37459146</v>
      </c>
      <c r="C59" s="9">
        <v>8211151</v>
      </c>
      <c r="D59" s="10">
        <v>115119877</v>
      </c>
      <c r="E59" s="22">
        <v>6.5299999999999997E-2</v>
      </c>
      <c r="F59" s="23">
        <v>6.5299999999999997E-2</v>
      </c>
      <c r="G59" s="23">
        <v>2.3199999999999998E-2</v>
      </c>
      <c r="H59" s="27">
        <f t="shared" si="13"/>
        <v>203840.18614999999</v>
      </c>
      <c r="I59" s="33">
        <f t="shared" si="14"/>
        <v>44682.346691666666</v>
      </c>
      <c r="J59" s="33">
        <f t="shared" si="15"/>
        <v>222565.09553333334</v>
      </c>
      <c r="K59" s="59">
        <v>4.6100000000000002E-2</v>
      </c>
      <c r="L59" s="35">
        <v>4.6100000000000002E-2</v>
      </c>
      <c r="M59" s="35">
        <v>2.12E-2</v>
      </c>
      <c r="N59" s="27">
        <f t="shared" si="16"/>
        <v>143905.55254999999</v>
      </c>
      <c r="O59" s="33">
        <f t="shared" si="17"/>
        <v>31544.505091666666</v>
      </c>
      <c r="P59" s="33">
        <f t="shared" si="18"/>
        <v>203378.44936666664</v>
      </c>
      <c r="Q59" s="27">
        <f t="shared" si="19"/>
        <v>59934.633600000001</v>
      </c>
      <c r="R59" s="33">
        <f t="shared" si="20"/>
        <v>13137.8416</v>
      </c>
      <c r="S59" s="33">
        <f t="shared" si="21"/>
        <v>19186.646166666702</v>
      </c>
      <c r="T59" s="45">
        <f t="shared" si="23"/>
        <v>2791909.9268940794</v>
      </c>
      <c r="U59" s="46">
        <f t="shared" si="24"/>
        <v>584494.85163199983</v>
      </c>
      <c r="V59" s="46">
        <f t="shared" si="25"/>
        <v>748534.17662266572</v>
      </c>
      <c r="W59" s="31">
        <v>0.35</v>
      </c>
      <c r="X59" s="29">
        <f t="shared" si="22"/>
        <v>-1443728.6343020608</v>
      </c>
      <c r="Y59" s="27"/>
    </row>
    <row r="60" spans="1:25" x14ac:dyDescent="0.35">
      <c r="A60" s="36">
        <v>41395</v>
      </c>
      <c r="B60" s="8">
        <v>37597760</v>
      </c>
      <c r="C60" s="9">
        <v>8211151</v>
      </c>
      <c r="D60" s="10">
        <v>115097243</v>
      </c>
      <c r="E60" s="22">
        <v>6.5299999999999997E-2</v>
      </c>
      <c r="F60" s="23">
        <v>6.5299999999999997E-2</v>
      </c>
      <c r="G60" s="23">
        <v>2.3199999999999998E-2</v>
      </c>
      <c r="H60" s="27">
        <f t="shared" si="13"/>
        <v>204594.47733333331</v>
      </c>
      <c r="I60" s="33">
        <f t="shared" si="14"/>
        <v>44682.346691666666</v>
      </c>
      <c r="J60" s="33">
        <f t="shared" si="15"/>
        <v>222521.33646666666</v>
      </c>
      <c r="K60" s="59">
        <v>4.6100000000000002E-2</v>
      </c>
      <c r="L60" s="35">
        <v>4.6100000000000002E-2</v>
      </c>
      <c r="M60" s="35">
        <v>2.12E-2</v>
      </c>
      <c r="N60" s="27">
        <f t="shared" si="16"/>
        <v>144438.06133333335</v>
      </c>
      <c r="O60" s="33">
        <f t="shared" si="17"/>
        <v>31544.505091666666</v>
      </c>
      <c r="P60" s="33">
        <f t="shared" si="18"/>
        <v>203338.46263333331</v>
      </c>
      <c r="Q60" s="27">
        <f t="shared" si="19"/>
        <v>60156.415999999968</v>
      </c>
      <c r="R60" s="33">
        <f t="shared" si="20"/>
        <v>13137.8416</v>
      </c>
      <c r="S60" s="33">
        <f t="shared" si="21"/>
        <v>19182.873833333346</v>
      </c>
      <c r="T60" s="45">
        <f t="shared" si="23"/>
        <v>2852066.3428940792</v>
      </c>
      <c r="U60" s="46">
        <f t="shared" si="24"/>
        <v>597632.69323199987</v>
      </c>
      <c r="V60" s="46">
        <f t="shared" si="25"/>
        <v>767717.05045599909</v>
      </c>
      <c r="W60" s="31">
        <v>0.35</v>
      </c>
      <c r="X60" s="29">
        <f t="shared" si="22"/>
        <v>-1476095.630303727</v>
      </c>
      <c r="Y60" s="27"/>
    </row>
    <row r="61" spans="1:25" x14ac:dyDescent="0.35">
      <c r="A61" s="36">
        <v>41426</v>
      </c>
      <c r="B61" s="8">
        <v>37506660</v>
      </c>
      <c r="C61" s="9">
        <v>8250674</v>
      </c>
      <c r="D61" s="10">
        <v>115109882</v>
      </c>
      <c r="E61" s="22">
        <v>6.5299999999999997E-2</v>
      </c>
      <c r="F61" s="23">
        <v>6.5299999999999997E-2</v>
      </c>
      <c r="G61" s="23">
        <v>2.3199999999999998E-2</v>
      </c>
      <c r="H61" s="27">
        <f t="shared" si="13"/>
        <v>204098.7415</v>
      </c>
      <c r="I61" s="33">
        <f t="shared" si="14"/>
        <v>44897.417683333333</v>
      </c>
      <c r="J61" s="33">
        <f t="shared" si="15"/>
        <v>222545.77186666665</v>
      </c>
      <c r="K61" s="59">
        <v>4.6100000000000002E-2</v>
      </c>
      <c r="L61" s="35">
        <v>4.6100000000000002E-2</v>
      </c>
      <c r="M61" s="35">
        <v>2.12E-2</v>
      </c>
      <c r="N61" s="27">
        <f t="shared" si="16"/>
        <v>144088.08550000002</v>
      </c>
      <c r="O61" s="33">
        <f t="shared" si="17"/>
        <v>31696.339283333335</v>
      </c>
      <c r="P61" s="33">
        <f t="shared" si="18"/>
        <v>203360.79153333334</v>
      </c>
      <c r="Q61" s="27">
        <f t="shared" si="19"/>
        <v>60010.655999999988</v>
      </c>
      <c r="R61" s="33">
        <f t="shared" si="20"/>
        <v>13201.078399999999</v>
      </c>
      <c r="S61" s="33">
        <f t="shared" si="21"/>
        <v>19184.980333333311</v>
      </c>
      <c r="T61" s="45">
        <f t="shared" si="23"/>
        <v>2912076.9988940791</v>
      </c>
      <c r="U61" s="46">
        <f t="shared" si="24"/>
        <v>610833.77163199987</v>
      </c>
      <c r="V61" s="46">
        <f t="shared" si="25"/>
        <v>786902.03078933246</v>
      </c>
      <c r="W61" s="31">
        <v>0.35</v>
      </c>
      <c r="X61" s="29">
        <f t="shared" si="22"/>
        <v>-1508434.4804603942</v>
      </c>
      <c r="Y61" s="27"/>
    </row>
    <row r="62" spans="1:25" x14ac:dyDescent="0.35">
      <c r="A62" s="36">
        <v>41456</v>
      </c>
      <c r="B62" s="8">
        <v>37575002</v>
      </c>
      <c r="C62" s="9">
        <v>8265044</v>
      </c>
      <c r="D62" s="10">
        <v>114942652</v>
      </c>
      <c r="E62" s="22">
        <v>6.5299999999999997E-2</v>
      </c>
      <c r="F62" s="23">
        <v>6.5299999999999997E-2</v>
      </c>
      <c r="G62" s="23">
        <v>2.3199999999999998E-2</v>
      </c>
      <c r="H62" s="27">
        <f t="shared" si="13"/>
        <v>204470.63588333331</v>
      </c>
      <c r="I62" s="33">
        <f t="shared" si="14"/>
        <v>44975.614433333336</v>
      </c>
      <c r="J62" s="33">
        <f t="shared" si="15"/>
        <v>222222.46053333333</v>
      </c>
      <c r="K62" s="59">
        <v>4.6100000000000002E-2</v>
      </c>
      <c r="L62" s="35">
        <v>4.6100000000000002E-2</v>
      </c>
      <c r="M62" s="35">
        <v>2.12E-2</v>
      </c>
      <c r="N62" s="27">
        <f t="shared" si="16"/>
        <v>144350.63268333333</v>
      </c>
      <c r="O62" s="33">
        <f t="shared" si="17"/>
        <v>31751.544033333335</v>
      </c>
      <c r="P62" s="33">
        <f t="shared" si="18"/>
        <v>203065.35186666666</v>
      </c>
      <c r="Q62" s="27">
        <f t="shared" si="19"/>
        <v>60120.003199999977</v>
      </c>
      <c r="R62" s="33">
        <f t="shared" si="20"/>
        <v>13224.070400000001</v>
      </c>
      <c r="S62" s="33">
        <f t="shared" si="21"/>
        <v>19157.108666666667</v>
      </c>
      <c r="T62" s="45">
        <f t="shared" si="23"/>
        <v>2972197.0020940793</v>
      </c>
      <c r="U62" s="46">
        <f t="shared" si="24"/>
        <v>624057.84203199984</v>
      </c>
      <c r="V62" s="46">
        <f t="shared" si="25"/>
        <v>806059.13945599913</v>
      </c>
      <c r="W62" s="31">
        <v>0.35</v>
      </c>
      <c r="X62" s="29">
        <f t="shared" si="22"/>
        <v>-1540809.8942537273</v>
      </c>
      <c r="Y62" s="27"/>
    </row>
    <row r="63" spans="1:25" x14ac:dyDescent="0.35">
      <c r="A63" s="36">
        <v>41487</v>
      </c>
      <c r="B63" s="8">
        <v>37587395</v>
      </c>
      <c r="C63" s="9">
        <v>8253976</v>
      </c>
      <c r="D63" s="10">
        <v>114943503</v>
      </c>
      <c r="E63" s="22">
        <v>6.5299999999999997E-2</v>
      </c>
      <c r="F63" s="23">
        <v>6.5299999999999997E-2</v>
      </c>
      <c r="G63" s="23">
        <v>2.3199999999999998E-2</v>
      </c>
      <c r="H63" s="27">
        <f t="shared" si="13"/>
        <v>204538.07445833331</v>
      </c>
      <c r="I63" s="33">
        <f t="shared" si="14"/>
        <v>44915.386066666666</v>
      </c>
      <c r="J63" s="33">
        <f t="shared" si="15"/>
        <v>222224.10579999999</v>
      </c>
      <c r="K63" s="59">
        <v>4.6100000000000002E-2</v>
      </c>
      <c r="L63" s="35">
        <v>4.6100000000000002E-2</v>
      </c>
      <c r="M63" s="35">
        <v>2.12E-2</v>
      </c>
      <c r="N63" s="27">
        <f t="shared" si="16"/>
        <v>144398.24245833335</v>
      </c>
      <c r="O63" s="33">
        <f t="shared" si="17"/>
        <v>31709.024466666669</v>
      </c>
      <c r="P63" s="33">
        <f t="shared" si="18"/>
        <v>203066.85530000002</v>
      </c>
      <c r="Q63" s="27">
        <f t="shared" si="19"/>
        <v>60139.831999999966</v>
      </c>
      <c r="R63" s="33">
        <f t="shared" si="20"/>
        <v>13206.361599999997</v>
      </c>
      <c r="S63" s="33">
        <f t="shared" si="21"/>
        <v>19157.250499999966</v>
      </c>
      <c r="T63" s="45">
        <f t="shared" si="23"/>
        <v>3032336.8340940792</v>
      </c>
      <c r="U63" s="46">
        <f t="shared" si="24"/>
        <v>637264.20363199979</v>
      </c>
      <c r="V63" s="46">
        <f t="shared" si="25"/>
        <v>825216.3899559991</v>
      </c>
      <c r="W63" s="31">
        <v>0.35</v>
      </c>
      <c r="X63" s="29">
        <f t="shared" si="22"/>
        <v>-1573186.0996887274</v>
      </c>
      <c r="Y63" s="27"/>
    </row>
    <row r="64" spans="1:25" x14ac:dyDescent="0.35">
      <c r="A64" s="36">
        <v>41518</v>
      </c>
      <c r="B64" s="8">
        <v>37780009</v>
      </c>
      <c r="C64" s="9">
        <v>8254030</v>
      </c>
      <c r="D64" s="10">
        <v>114943547</v>
      </c>
      <c r="E64" s="22">
        <v>6.5299999999999997E-2</v>
      </c>
      <c r="F64" s="23">
        <v>6.5299999999999997E-2</v>
      </c>
      <c r="G64" s="23">
        <v>2.3199999999999998E-2</v>
      </c>
      <c r="H64" s="27">
        <f t="shared" si="13"/>
        <v>205586.21564166667</v>
      </c>
      <c r="I64" s="33">
        <f t="shared" si="14"/>
        <v>44915.679916666668</v>
      </c>
      <c r="J64" s="33">
        <f t="shared" si="15"/>
        <v>222224.19086666664</v>
      </c>
      <c r="K64" s="59">
        <v>4.6100000000000002E-2</v>
      </c>
      <c r="L64" s="35">
        <v>4.6100000000000002E-2</v>
      </c>
      <c r="M64" s="35">
        <v>2.12E-2</v>
      </c>
      <c r="N64" s="27">
        <f t="shared" si="16"/>
        <v>145138.20124166665</v>
      </c>
      <c r="O64" s="33">
        <f t="shared" si="17"/>
        <v>31709.231916666668</v>
      </c>
      <c r="P64" s="33">
        <f t="shared" si="18"/>
        <v>203066.93303333331</v>
      </c>
      <c r="Q64" s="27">
        <f t="shared" si="19"/>
        <v>60448.014400000015</v>
      </c>
      <c r="R64" s="33">
        <f t="shared" si="20"/>
        <v>13206.448</v>
      </c>
      <c r="S64" s="33">
        <f t="shared" si="21"/>
        <v>19157.257833333337</v>
      </c>
      <c r="T64" s="45">
        <f t="shared" si="23"/>
        <v>3092784.8484940794</v>
      </c>
      <c r="U64" s="46">
        <f t="shared" si="24"/>
        <v>650470.65163199976</v>
      </c>
      <c r="V64" s="46">
        <f t="shared" si="25"/>
        <v>844373.64778933243</v>
      </c>
      <c r="W64" s="31">
        <v>0.35</v>
      </c>
      <c r="X64" s="29">
        <f t="shared" si="22"/>
        <v>-1605670.2017703941</v>
      </c>
      <c r="Y64" s="27"/>
    </row>
    <row r="65" spans="1:25" x14ac:dyDescent="0.35">
      <c r="A65" s="36">
        <v>41548</v>
      </c>
      <c r="B65" s="8">
        <v>37872280.759999998</v>
      </c>
      <c r="C65" s="9">
        <v>8313851</v>
      </c>
      <c r="D65" s="10">
        <v>114943311.93000001</v>
      </c>
      <c r="E65" s="22">
        <v>6.5299999999999997E-2</v>
      </c>
      <c r="F65" s="23">
        <v>6.5299999999999997E-2</v>
      </c>
      <c r="G65" s="23">
        <v>2.3199999999999998E-2</v>
      </c>
      <c r="H65" s="27">
        <f t="shared" si="13"/>
        <v>206088.32780233331</v>
      </c>
      <c r="I65" s="33">
        <f t="shared" si="14"/>
        <v>45241.205858333327</v>
      </c>
      <c r="J65" s="33">
        <f t="shared" si="15"/>
        <v>222223.73639800001</v>
      </c>
      <c r="K65" s="59">
        <v>4.6100000000000002E-2</v>
      </c>
      <c r="L65" s="35">
        <v>4.6100000000000002E-2</v>
      </c>
      <c r="M65" s="35">
        <v>2.12E-2</v>
      </c>
      <c r="N65" s="27">
        <f t="shared" si="16"/>
        <v>145492.67858633332</v>
      </c>
      <c r="O65" s="33">
        <f t="shared" si="17"/>
        <v>31939.044258333335</v>
      </c>
      <c r="P65" s="33">
        <f t="shared" si="18"/>
        <v>203066.51774300003</v>
      </c>
      <c r="Q65" s="27">
        <f t="shared" si="19"/>
        <v>60595.649215999991</v>
      </c>
      <c r="R65" s="33">
        <f t="shared" si="20"/>
        <v>13302.161599999992</v>
      </c>
      <c r="S65" s="33">
        <f t="shared" si="21"/>
        <v>19157.218654999975</v>
      </c>
      <c r="T65" s="45">
        <f t="shared" si="23"/>
        <v>3153380.4977100794</v>
      </c>
      <c r="U65" s="46">
        <f t="shared" si="24"/>
        <v>663772.81323199975</v>
      </c>
      <c r="V65" s="46">
        <f t="shared" si="25"/>
        <v>863530.86644433241</v>
      </c>
      <c r="W65" s="31">
        <v>0.35</v>
      </c>
      <c r="X65" s="29">
        <f t="shared" si="22"/>
        <v>-1638239.462085244</v>
      </c>
      <c r="Y65" s="27"/>
    </row>
    <row r="66" spans="1:25" x14ac:dyDescent="0.35">
      <c r="A66" s="36">
        <v>41579</v>
      </c>
      <c r="B66" s="8">
        <v>37125290.030000001</v>
      </c>
      <c r="C66" s="9">
        <v>8174069.4400000004</v>
      </c>
      <c r="D66" s="10">
        <v>114901261.31</v>
      </c>
      <c r="E66" s="22">
        <v>6.5299999999999997E-2</v>
      </c>
      <c r="F66" s="23">
        <v>6.5299999999999997E-2</v>
      </c>
      <c r="G66" s="23">
        <v>2.3199999999999998E-2</v>
      </c>
      <c r="H66" s="27">
        <f t="shared" si="13"/>
        <v>202023.45324658335</v>
      </c>
      <c r="I66" s="33">
        <f t="shared" si="14"/>
        <v>44480.561202666664</v>
      </c>
      <c r="J66" s="33">
        <f t="shared" si="15"/>
        <v>222142.43853266665</v>
      </c>
      <c r="K66" s="59">
        <v>4.6100000000000002E-2</v>
      </c>
      <c r="L66" s="35">
        <v>4.6100000000000002E-2</v>
      </c>
      <c r="M66" s="35">
        <v>2.12E-2</v>
      </c>
      <c r="N66" s="27">
        <f t="shared" si="16"/>
        <v>142622.98919858335</v>
      </c>
      <c r="O66" s="33">
        <f t="shared" si="17"/>
        <v>31402.05009866667</v>
      </c>
      <c r="P66" s="33">
        <f t="shared" si="18"/>
        <v>202992.22831433333</v>
      </c>
      <c r="Q66" s="27">
        <f t="shared" si="19"/>
        <v>59400.464047999994</v>
      </c>
      <c r="R66" s="33">
        <f t="shared" si="20"/>
        <v>13078.511103999994</v>
      </c>
      <c r="S66" s="33">
        <f t="shared" si="21"/>
        <v>19150.210218333319</v>
      </c>
      <c r="T66" s="45">
        <f t="shared" si="23"/>
        <v>3212780.9617580795</v>
      </c>
      <c r="U66" s="46">
        <f t="shared" si="24"/>
        <v>676851.32433599979</v>
      </c>
      <c r="V66" s="46">
        <f t="shared" si="25"/>
        <v>882681.0766626657</v>
      </c>
      <c r="W66" s="31">
        <v>0.35</v>
      </c>
      <c r="X66" s="29">
        <f t="shared" si="22"/>
        <v>-1670309.6769648606</v>
      </c>
      <c r="Y66" s="27"/>
    </row>
    <row r="67" spans="1:25" x14ac:dyDescent="0.35">
      <c r="A67" s="36">
        <v>41609</v>
      </c>
      <c r="B67" s="8">
        <v>37668016.520000003</v>
      </c>
      <c r="C67" s="9">
        <v>8174069.4400000004</v>
      </c>
      <c r="D67" s="10">
        <v>115149092.43000001</v>
      </c>
      <c r="E67" s="22">
        <v>6.5299999999999997E-2</v>
      </c>
      <c r="F67" s="23">
        <v>6.5299999999999997E-2</v>
      </c>
      <c r="G67" s="23">
        <v>2.3199999999999998E-2</v>
      </c>
      <c r="H67" s="27">
        <f>E67*B67/12</f>
        <v>204976.78989633336</v>
      </c>
      <c r="I67" s="33">
        <f t="shared" ref="I67:J67" si="26">F67*C67/12</f>
        <v>44480.561202666664</v>
      </c>
      <c r="J67" s="33">
        <f t="shared" si="26"/>
        <v>222621.57869800003</v>
      </c>
      <c r="K67" s="59">
        <v>4.6100000000000002E-2</v>
      </c>
      <c r="L67" s="35">
        <v>4.6100000000000002E-2</v>
      </c>
      <c r="M67" s="35">
        <v>2.12E-2</v>
      </c>
      <c r="N67" s="27">
        <f>K67*B67/12</f>
        <v>144707.96346433336</v>
      </c>
      <c r="O67" s="33">
        <f>L67*C67/12</f>
        <v>31402.05009866667</v>
      </c>
      <c r="P67" s="33">
        <f>M67*D67/12</f>
        <v>203430.06329300001</v>
      </c>
      <c r="Q67" s="27">
        <f>H67-N67</f>
        <v>60268.826432000002</v>
      </c>
      <c r="R67" s="33">
        <f t="shared" ref="R67:S67" si="27">I67-O67</f>
        <v>13078.511103999994</v>
      </c>
      <c r="S67" s="33">
        <f t="shared" si="27"/>
        <v>19191.515405000013</v>
      </c>
      <c r="T67" s="45">
        <f t="shared" si="23"/>
        <v>3273049.7881900794</v>
      </c>
      <c r="U67" s="46">
        <f t="shared" si="24"/>
        <v>689929.83543999982</v>
      </c>
      <c r="V67" s="46">
        <f t="shared" si="25"/>
        <v>901872.59206766565</v>
      </c>
      <c r="W67" s="31">
        <v>0.35</v>
      </c>
      <c r="X67" s="40">
        <f t="shared" si="22"/>
        <v>-1702698.2754942107</v>
      </c>
      <c r="Y67" s="27"/>
    </row>
    <row r="68" spans="1:25" x14ac:dyDescent="0.35">
      <c r="A68" s="36">
        <v>41640</v>
      </c>
      <c r="B68" s="8">
        <v>37716573</v>
      </c>
      <c r="C68" s="9">
        <v>8200094</v>
      </c>
      <c r="D68" s="10">
        <v>115153464</v>
      </c>
      <c r="E68" s="22">
        <v>6.5299999999999997E-2</v>
      </c>
      <c r="F68" s="23">
        <v>6.5299999999999997E-2</v>
      </c>
      <c r="G68" s="23">
        <v>2.3199999999999998E-2</v>
      </c>
      <c r="H68" s="27">
        <f t="shared" ref="H68:H127" si="28">E68*B68/12</f>
        <v>205241.018075</v>
      </c>
      <c r="I68" s="33">
        <f t="shared" ref="I68:I127" si="29">F68*C68/12</f>
        <v>44622.17818333333</v>
      </c>
      <c r="J68" s="33">
        <f t="shared" ref="J68:J127" si="30">G68*D68/12</f>
        <v>222630.03039999996</v>
      </c>
      <c r="K68" s="59">
        <v>4.6100000000000002E-2</v>
      </c>
      <c r="L68" s="35">
        <v>4.6100000000000002E-2</v>
      </c>
      <c r="M68" s="35">
        <v>2.12E-2</v>
      </c>
      <c r="N68" s="27">
        <f t="shared" ref="N68:N127" si="31">K68*B68/12</f>
        <v>144894.50127500002</v>
      </c>
      <c r="O68" s="33">
        <f t="shared" ref="O68:O127" si="32">L68*C68/12</f>
        <v>31502.027783333335</v>
      </c>
      <c r="P68" s="33">
        <f t="shared" ref="P68:P127" si="33">M68*D68/12</f>
        <v>203437.78639999998</v>
      </c>
      <c r="Q68" s="27">
        <f t="shared" ref="Q68:Q127" si="34">H68-N68</f>
        <v>60346.516799999983</v>
      </c>
      <c r="R68" s="33">
        <f t="shared" ref="R68:R127" si="35">I68-O68</f>
        <v>13120.150399999995</v>
      </c>
      <c r="S68" s="33">
        <f t="shared" ref="S68:S127" si="36">J68-P68</f>
        <v>19192.243999999977</v>
      </c>
      <c r="T68" s="45">
        <f>T67+Q68</f>
        <v>3333396.3049900793</v>
      </c>
      <c r="U68" s="46">
        <f>U67+R68</f>
        <v>703049.98583999986</v>
      </c>
      <c r="V68" s="46">
        <f>V67+S68</f>
        <v>921064.8360676656</v>
      </c>
      <c r="W68" s="31">
        <v>0.35</v>
      </c>
      <c r="X68" s="29">
        <f t="shared" si="22"/>
        <v>-1735128.8944142107</v>
      </c>
      <c r="Y68" s="27"/>
    </row>
    <row r="69" spans="1:25" x14ac:dyDescent="0.35">
      <c r="A69" s="36">
        <v>41671</v>
      </c>
      <c r="B69" s="8">
        <v>37683110</v>
      </c>
      <c r="C69" s="9">
        <v>8198448</v>
      </c>
      <c r="D69" s="10">
        <v>115152568</v>
      </c>
      <c r="E69" s="22">
        <v>6.5299999999999997E-2</v>
      </c>
      <c r="F69" s="23">
        <v>6.5299999999999997E-2</v>
      </c>
      <c r="G69" s="23">
        <v>2.3199999999999998E-2</v>
      </c>
      <c r="H69" s="27">
        <f t="shared" si="28"/>
        <v>205058.92358333335</v>
      </c>
      <c r="I69" s="33">
        <f t="shared" si="29"/>
        <v>44613.2212</v>
      </c>
      <c r="J69" s="33">
        <f t="shared" si="30"/>
        <v>222628.29813333333</v>
      </c>
      <c r="K69" s="59">
        <v>4.6100000000000002E-2</v>
      </c>
      <c r="L69" s="35">
        <v>4.6100000000000002E-2</v>
      </c>
      <c r="M69" s="35">
        <v>2.12E-2</v>
      </c>
      <c r="N69" s="27">
        <f t="shared" si="31"/>
        <v>144765.94758333333</v>
      </c>
      <c r="O69" s="33">
        <f t="shared" si="32"/>
        <v>31495.704400000002</v>
      </c>
      <c r="P69" s="33">
        <f t="shared" si="33"/>
        <v>203436.20346666666</v>
      </c>
      <c r="Q69" s="27">
        <f t="shared" si="34"/>
        <v>60292.976000000024</v>
      </c>
      <c r="R69" s="33">
        <f t="shared" si="35"/>
        <v>13117.516799999998</v>
      </c>
      <c r="S69" s="33">
        <f t="shared" si="36"/>
        <v>19192.094666666671</v>
      </c>
      <c r="T69" s="45">
        <f t="shared" ref="T69:T127" si="37">T68+Q69</f>
        <v>3393689.280990079</v>
      </c>
      <c r="U69" s="46">
        <f t="shared" ref="U69:U127" si="38">U68+R69</f>
        <v>716167.50263999985</v>
      </c>
      <c r="V69" s="46">
        <f t="shared" ref="V69:V127" si="39">V68+S69</f>
        <v>940256.9307343323</v>
      </c>
      <c r="W69" s="31">
        <v>0.35</v>
      </c>
      <c r="X69" s="29">
        <f t="shared" si="22"/>
        <v>-1767539.8000275439</v>
      </c>
      <c r="Y69" s="27"/>
    </row>
    <row r="70" spans="1:25" x14ac:dyDescent="0.35">
      <c r="A70" s="36">
        <v>41699</v>
      </c>
      <c r="B70" s="8">
        <v>39023193</v>
      </c>
      <c r="C70" s="9">
        <v>8214957</v>
      </c>
      <c r="D70" s="10">
        <v>114979148</v>
      </c>
      <c r="E70" s="22">
        <v>6.5299999999999997E-2</v>
      </c>
      <c r="F70" s="23">
        <v>6.5299999999999997E-2</v>
      </c>
      <c r="G70" s="23">
        <v>2.3199999999999998E-2</v>
      </c>
      <c r="H70" s="27">
        <f t="shared" si="28"/>
        <v>212351.20857499997</v>
      </c>
      <c r="I70" s="33">
        <f t="shared" si="29"/>
        <v>44703.057674999996</v>
      </c>
      <c r="J70" s="33">
        <f t="shared" si="30"/>
        <v>222293.01946666665</v>
      </c>
      <c r="K70" s="59">
        <v>4.6100000000000002E-2</v>
      </c>
      <c r="L70" s="35">
        <v>4.6100000000000002E-2</v>
      </c>
      <c r="M70" s="35">
        <v>2.12E-2</v>
      </c>
      <c r="N70" s="27">
        <f t="shared" si="31"/>
        <v>149914.09977500001</v>
      </c>
      <c r="O70" s="33">
        <f t="shared" si="32"/>
        <v>31559.126475000001</v>
      </c>
      <c r="P70" s="33">
        <f t="shared" si="33"/>
        <v>203129.82813333333</v>
      </c>
      <c r="Q70" s="27">
        <f t="shared" si="34"/>
        <v>62437.108799999958</v>
      </c>
      <c r="R70" s="33">
        <f t="shared" si="35"/>
        <v>13143.931199999995</v>
      </c>
      <c r="S70" s="33">
        <f t="shared" si="36"/>
        <v>19163.191333333321</v>
      </c>
      <c r="T70" s="45">
        <f t="shared" si="37"/>
        <v>3456126.3897900791</v>
      </c>
      <c r="U70" s="46">
        <f t="shared" si="38"/>
        <v>729311.43383999984</v>
      </c>
      <c r="V70" s="46">
        <f t="shared" si="39"/>
        <v>959420.12206766568</v>
      </c>
      <c r="W70" s="31">
        <v>0.35</v>
      </c>
      <c r="X70" s="29">
        <f t="shared" si="22"/>
        <v>-1800700.2809942104</v>
      </c>
      <c r="Y70" s="27"/>
    </row>
    <row r="71" spans="1:25" x14ac:dyDescent="0.35">
      <c r="A71" s="36">
        <v>41730</v>
      </c>
      <c r="B71" s="8">
        <v>39164582</v>
      </c>
      <c r="C71" s="9">
        <v>8214957</v>
      </c>
      <c r="D71" s="10">
        <v>115487342</v>
      </c>
      <c r="E71" s="22">
        <v>6.5299999999999997E-2</v>
      </c>
      <c r="F71" s="23">
        <v>6.5299999999999997E-2</v>
      </c>
      <c r="G71" s="23">
        <v>2.3199999999999998E-2</v>
      </c>
      <c r="H71" s="27">
        <f t="shared" si="28"/>
        <v>213120.60038333331</v>
      </c>
      <c r="I71" s="33">
        <f t="shared" si="29"/>
        <v>44703.057674999996</v>
      </c>
      <c r="J71" s="33">
        <f t="shared" si="30"/>
        <v>223275.52786666664</v>
      </c>
      <c r="K71" s="59">
        <v>4.6100000000000002E-2</v>
      </c>
      <c r="L71" s="35">
        <v>4.6100000000000002E-2</v>
      </c>
      <c r="M71" s="35">
        <v>2.12E-2</v>
      </c>
      <c r="N71" s="27">
        <f t="shared" si="31"/>
        <v>150457.26918333335</v>
      </c>
      <c r="O71" s="33">
        <f t="shared" si="32"/>
        <v>31559.126475000001</v>
      </c>
      <c r="P71" s="33">
        <f t="shared" si="33"/>
        <v>204027.63753333336</v>
      </c>
      <c r="Q71" s="27">
        <f t="shared" si="34"/>
        <v>62663.331199999957</v>
      </c>
      <c r="R71" s="33">
        <f t="shared" si="35"/>
        <v>13143.931199999995</v>
      </c>
      <c r="S71" s="33">
        <f t="shared" si="36"/>
        <v>19247.890333333286</v>
      </c>
      <c r="T71" s="45">
        <f t="shared" si="37"/>
        <v>3518789.720990079</v>
      </c>
      <c r="U71" s="46">
        <f t="shared" si="38"/>
        <v>742455.36503999983</v>
      </c>
      <c r="V71" s="46">
        <f t="shared" si="39"/>
        <v>978668.01240099897</v>
      </c>
      <c r="W71" s="31">
        <v>0.35</v>
      </c>
      <c r="X71" s="29">
        <f t="shared" si="22"/>
        <v>-1833969.584450877</v>
      </c>
      <c r="Y71" s="27"/>
    </row>
    <row r="72" spans="1:25" x14ac:dyDescent="0.35">
      <c r="A72" s="36">
        <v>41760</v>
      </c>
      <c r="B72" s="8">
        <v>38450499</v>
      </c>
      <c r="C72" s="9">
        <v>7987464</v>
      </c>
      <c r="D72" s="10">
        <v>115802788</v>
      </c>
      <c r="E72" s="22">
        <v>6.5299999999999997E-2</v>
      </c>
      <c r="F72" s="23">
        <v>6.5299999999999997E-2</v>
      </c>
      <c r="G72" s="23">
        <v>2.3199999999999998E-2</v>
      </c>
      <c r="H72" s="27">
        <f t="shared" si="28"/>
        <v>209234.798725</v>
      </c>
      <c r="I72" s="33">
        <f t="shared" si="29"/>
        <v>43465.116600000001</v>
      </c>
      <c r="J72" s="33">
        <f t="shared" si="30"/>
        <v>223885.39013333331</v>
      </c>
      <c r="K72" s="59">
        <v>4.6100000000000002E-2</v>
      </c>
      <c r="L72" s="35">
        <v>4.6100000000000002E-2</v>
      </c>
      <c r="M72" s="35">
        <v>2.12E-2</v>
      </c>
      <c r="N72" s="27">
        <f t="shared" si="31"/>
        <v>147714.000325</v>
      </c>
      <c r="O72" s="33">
        <f t="shared" si="32"/>
        <v>30685.174200000005</v>
      </c>
      <c r="P72" s="33">
        <f t="shared" si="33"/>
        <v>204584.92546666667</v>
      </c>
      <c r="Q72" s="27">
        <f t="shared" si="34"/>
        <v>61520.7984</v>
      </c>
      <c r="R72" s="33">
        <f t="shared" si="35"/>
        <v>12779.942399999996</v>
      </c>
      <c r="S72" s="33">
        <f t="shared" si="36"/>
        <v>19300.464666666638</v>
      </c>
      <c r="T72" s="45">
        <f t="shared" si="37"/>
        <v>3580310.5193900792</v>
      </c>
      <c r="U72" s="46">
        <f t="shared" si="38"/>
        <v>755235.30743999977</v>
      </c>
      <c r="V72" s="46">
        <f t="shared" si="39"/>
        <v>997968.47706766566</v>
      </c>
      <c r="W72" s="31">
        <v>0.35</v>
      </c>
      <c r="X72" s="29">
        <f t="shared" si="22"/>
        <v>-1866730.0063642103</v>
      </c>
      <c r="Y72" s="27"/>
    </row>
    <row r="73" spans="1:25" x14ac:dyDescent="0.35">
      <c r="A73" s="36">
        <v>41791</v>
      </c>
      <c r="B73" s="8">
        <v>37921155</v>
      </c>
      <c r="C73" s="9">
        <v>7616145</v>
      </c>
      <c r="D73" s="10">
        <v>115789241</v>
      </c>
      <c r="E73" s="22">
        <v>6.5299999999999997E-2</v>
      </c>
      <c r="F73" s="23">
        <v>6.5299999999999997E-2</v>
      </c>
      <c r="G73" s="23">
        <v>2.3199999999999998E-2</v>
      </c>
      <c r="H73" s="27">
        <f t="shared" si="28"/>
        <v>206354.28512499997</v>
      </c>
      <c r="I73" s="33">
        <f t="shared" si="29"/>
        <v>41444.522375</v>
      </c>
      <c r="J73" s="33">
        <f t="shared" si="30"/>
        <v>223859.19926666666</v>
      </c>
      <c r="K73" s="59">
        <v>4.6100000000000002E-2</v>
      </c>
      <c r="L73" s="35">
        <v>4.6100000000000002E-2</v>
      </c>
      <c r="M73" s="35">
        <v>2.12E-2</v>
      </c>
      <c r="N73" s="27">
        <f t="shared" si="31"/>
        <v>145680.43712500003</v>
      </c>
      <c r="O73" s="33">
        <f t="shared" si="32"/>
        <v>29258.690375000002</v>
      </c>
      <c r="P73" s="33">
        <f t="shared" si="33"/>
        <v>204560.99243333333</v>
      </c>
      <c r="Q73" s="27">
        <f t="shared" si="34"/>
        <v>60673.84799999994</v>
      </c>
      <c r="R73" s="33">
        <f t="shared" si="35"/>
        <v>12185.831999999999</v>
      </c>
      <c r="S73" s="33">
        <f t="shared" si="36"/>
        <v>19298.20683333333</v>
      </c>
      <c r="T73" s="45">
        <f t="shared" si="37"/>
        <v>3640984.367390079</v>
      </c>
      <c r="U73" s="46">
        <f t="shared" si="38"/>
        <v>767421.13943999982</v>
      </c>
      <c r="V73" s="46">
        <f t="shared" si="39"/>
        <v>1017266.683900999</v>
      </c>
      <c r="W73" s="31">
        <v>0.35</v>
      </c>
      <c r="X73" s="29">
        <f t="shared" si="22"/>
        <v>-1898985.2667558771</v>
      </c>
      <c r="Y73" s="27"/>
    </row>
    <row r="74" spans="1:25" x14ac:dyDescent="0.35">
      <c r="A74" s="36">
        <v>41821</v>
      </c>
      <c r="B74" s="8">
        <v>38546614</v>
      </c>
      <c r="C74" s="9">
        <v>7617444</v>
      </c>
      <c r="D74" s="10">
        <v>115825632</v>
      </c>
      <c r="E74" s="22">
        <v>6.5299999999999997E-2</v>
      </c>
      <c r="F74" s="23">
        <v>6.5299999999999997E-2</v>
      </c>
      <c r="G74" s="23">
        <v>2.3199999999999998E-2</v>
      </c>
      <c r="H74" s="27">
        <f t="shared" si="28"/>
        <v>209757.82451666667</v>
      </c>
      <c r="I74" s="33">
        <f t="shared" si="29"/>
        <v>41451.591099999998</v>
      </c>
      <c r="J74" s="33">
        <f t="shared" si="30"/>
        <v>223929.55519999997</v>
      </c>
      <c r="K74" s="59">
        <v>4.6100000000000002E-2</v>
      </c>
      <c r="L74" s="35">
        <v>4.6100000000000002E-2</v>
      </c>
      <c r="M74" s="35">
        <v>2.12E-2</v>
      </c>
      <c r="N74" s="27">
        <f t="shared" si="31"/>
        <v>148083.24211666666</v>
      </c>
      <c r="O74" s="33">
        <f t="shared" si="32"/>
        <v>29263.680700000001</v>
      </c>
      <c r="P74" s="33">
        <f t="shared" si="33"/>
        <v>204625.28319999998</v>
      </c>
      <c r="Q74" s="27">
        <f t="shared" si="34"/>
        <v>61674.582400000014</v>
      </c>
      <c r="R74" s="33">
        <f t="shared" si="35"/>
        <v>12187.910399999997</v>
      </c>
      <c r="S74" s="33">
        <f t="shared" si="36"/>
        <v>19304.271999999997</v>
      </c>
      <c r="T74" s="45">
        <f t="shared" si="37"/>
        <v>3702658.9497900791</v>
      </c>
      <c r="U74" s="46">
        <f t="shared" si="38"/>
        <v>779609.04983999988</v>
      </c>
      <c r="V74" s="46">
        <f t="shared" si="39"/>
        <v>1036570.955900999</v>
      </c>
      <c r="W74" s="31">
        <v>0.35</v>
      </c>
      <c r="X74" s="29">
        <f t="shared" si="22"/>
        <v>-1931593.634435877</v>
      </c>
      <c r="Y74" s="27"/>
    </row>
    <row r="75" spans="1:25" x14ac:dyDescent="0.35">
      <c r="A75" s="36">
        <v>41852</v>
      </c>
      <c r="B75" s="8">
        <v>39096586</v>
      </c>
      <c r="C75" s="9">
        <v>7630900</v>
      </c>
      <c r="D75" s="10">
        <v>115920829</v>
      </c>
      <c r="E75" s="22">
        <v>6.5299999999999997E-2</v>
      </c>
      <c r="F75" s="23">
        <v>6.5299999999999997E-2</v>
      </c>
      <c r="G75" s="23">
        <v>2.3199999999999998E-2</v>
      </c>
      <c r="H75" s="27">
        <f t="shared" si="28"/>
        <v>212750.58881666666</v>
      </c>
      <c r="I75" s="33">
        <f t="shared" si="29"/>
        <v>41524.814166666663</v>
      </c>
      <c r="J75" s="33">
        <f t="shared" si="30"/>
        <v>224113.60273333333</v>
      </c>
      <c r="K75" s="59">
        <v>4.6100000000000002E-2</v>
      </c>
      <c r="L75" s="35">
        <v>4.6100000000000002E-2</v>
      </c>
      <c r="M75" s="35">
        <v>2.12E-2</v>
      </c>
      <c r="N75" s="27">
        <f t="shared" si="31"/>
        <v>150196.05121666667</v>
      </c>
      <c r="O75" s="33">
        <f t="shared" si="32"/>
        <v>29315.374166666665</v>
      </c>
      <c r="P75" s="33">
        <f t="shared" si="33"/>
        <v>204793.46456666666</v>
      </c>
      <c r="Q75" s="27">
        <f t="shared" si="34"/>
        <v>62554.537599999981</v>
      </c>
      <c r="R75" s="33">
        <f t="shared" si="35"/>
        <v>12209.439999999999</v>
      </c>
      <c r="S75" s="33">
        <f t="shared" si="36"/>
        <v>19320.138166666671</v>
      </c>
      <c r="T75" s="45">
        <f t="shared" si="37"/>
        <v>3765213.4873900791</v>
      </c>
      <c r="U75" s="46">
        <f t="shared" si="38"/>
        <v>791818.48983999982</v>
      </c>
      <c r="V75" s="46">
        <f t="shared" si="39"/>
        <v>1055891.0940676657</v>
      </c>
      <c r="W75" s="31">
        <v>0.35</v>
      </c>
      <c r="X75" s="29">
        <f t="shared" si="22"/>
        <v>-1964523.0749542103</v>
      </c>
      <c r="Y75" s="27"/>
    </row>
    <row r="76" spans="1:25" x14ac:dyDescent="0.35">
      <c r="A76" s="36">
        <v>41883</v>
      </c>
      <c r="B76" s="8">
        <v>39508278</v>
      </c>
      <c r="C76" s="9">
        <v>7298116</v>
      </c>
      <c r="D76" s="10">
        <v>115935143</v>
      </c>
      <c r="E76" s="22">
        <v>6.5299999999999997E-2</v>
      </c>
      <c r="F76" s="23">
        <v>6.5299999999999997E-2</v>
      </c>
      <c r="G76" s="23">
        <v>2.3199999999999998E-2</v>
      </c>
      <c r="H76" s="27">
        <f t="shared" si="28"/>
        <v>214990.87945000001</v>
      </c>
      <c r="I76" s="33">
        <f t="shared" si="29"/>
        <v>39713.914566666666</v>
      </c>
      <c r="J76" s="33">
        <f t="shared" si="30"/>
        <v>224141.27646666663</v>
      </c>
      <c r="K76" s="59">
        <v>4.6100000000000002E-2</v>
      </c>
      <c r="L76" s="35">
        <v>4.6100000000000002E-2</v>
      </c>
      <c r="M76" s="35">
        <v>2.12E-2</v>
      </c>
      <c r="N76" s="27">
        <f t="shared" si="31"/>
        <v>151777.63464999999</v>
      </c>
      <c r="O76" s="33">
        <f t="shared" si="32"/>
        <v>28036.92896666667</v>
      </c>
      <c r="P76" s="33">
        <f t="shared" si="33"/>
        <v>204818.75263333332</v>
      </c>
      <c r="Q76" s="27">
        <f t="shared" si="34"/>
        <v>63213.244800000015</v>
      </c>
      <c r="R76" s="33">
        <f t="shared" si="35"/>
        <v>11676.985599999996</v>
      </c>
      <c r="S76" s="33">
        <f t="shared" si="36"/>
        <v>19322.523833333311</v>
      </c>
      <c r="T76" s="45">
        <f t="shared" si="37"/>
        <v>3828426.7321900791</v>
      </c>
      <c r="U76" s="46">
        <f t="shared" si="38"/>
        <v>803495.47543999983</v>
      </c>
      <c r="V76" s="46">
        <f t="shared" si="39"/>
        <v>1075213.617900999</v>
      </c>
      <c r="W76" s="31">
        <v>0.35</v>
      </c>
      <c r="X76" s="29">
        <f t="shared" si="22"/>
        <v>-1997497.5389358774</v>
      </c>
      <c r="Y76" s="27"/>
    </row>
    <row r="77" spans="1:25" x14ac:dyDescent="0.35">
      <c r="A77" s="36">
        <v>41913</v>
      </c>
      <c r="B77" s="8">
        <v>42865971</v>
      </c>
      <c r="C77" s="9">
        <v>7299473</v>
      </c>
      <c r="D77" s="10">
        <v>116117524</v>
      </c>
      <c r="E77" s="22">
        <v>6.5299999999999997E-2</v>
      </c>
      <c r="F77" s="23">
        <v>6.5299999999999997E-2</v>
      </c>
      <c r="G77" s="23">
        <v>2.3199999999999998E-2</v>
      </c>
      <c r="H77" s="27">
        <f t="shared" si="28"/>
        <v>233262.32552499999</v>
      </c>
      <c r="I77" s="33">
        <f t="shared" si="29"/>
        <v>39721.29890833333</v>
      </c>
      <c r="J77" s="33">
        <f t="shared" si="30"/>
        <v>224493.87973333334</v>
      </c>
      <c r="K77" s="22">
        <v>4.6199999999999998E-2</v>
      </c>
      <c r="L77" s="23">
        <v>4.6199999999999998E-2</v>
      </c>
      <c r="M77" s="23">
        <v>2.2599999999999999E-2</v>
      </c>
      <c r="N77" s="27">
        <f t="shared" si="31"/>
        <v>165033.98835</v>
      </c>
      <c r="O77" s="33">
        <f t="shared" si="32"/>
        <v>28102.971049999996</v>
      </c>
      <c r="P77" s="33">
        <f t="shared" si="33"/>
        <v>218688.00353333331</v>
      </c>
      <c r="Q77" s="27">
        <f t="shared" si="34"/>
        <v>68228.337174999993</v>
      </c>
      <c r="R77" s="33">
        <f t="shared" si="35"/>
        <v>11618.327858333334</v>
      </c>
      <c r="S77" s="33">
        <f t="shared" si="36"/>
        <v>5805.8762000000279</v>
      </c>
      <c r="T77" s="45">
        <f t="shared" si="37"/>
        <v>3896655.069365079</v>
      </c>
      <c r="U77" s="46">
        <f t="shared" si="38"/>
        <v>815113.80329833319</v>
      </c>
      <c r="V77" s="46">
        <f t="shared" si="39"/>
        <v>1081019.4941009991</v>
      </c>
      <c r="W77" s="31">
        <v>0.35</v>
      </c>
      <c r="X77" s="29">
        <f t="shared" ref="X77:X108" si="40">SUM(T77:V77)*-W77</f>
        <v>-2027475.9283675437</v>
      </c>
      <c r="Y77" s="29"/>
    </row>
    <row r="78" spans="1:25" x14ac:dyDescent="0.35">
      <c r="A78" s="36">
        <v>41944</v>
      </c>
      <c r="B78" s="8">
        <v>42933140</v>
      </c>
      <c r="C78" s="9">
        <v>7302278</v>
      </c>
      <c r="D78" s="10">
        <v>115946348</v>
      </c>
      <c r="E78" s="22">
        <v>6.5299999999999997E-2</v>
      </c>
      <c r="F78" s="23">
        <v>6.5299999999999997E-2</v>
      </c>
      <c r="G78" s="23">
        <v>2.3199999999999998E-2</v>
      </c>
      <c r="H78" s="27">
        <f t="shared" si="28"/>
        <v>233627.83683333333</v>
      </c>
      <c r="I78" s="33">
        <f t="shared" si="29"/>
        <v>39736.562783333335</v>
      </c>
      <c r="J78" s="33">
        <f t="shared" si="30"/>
        <v>224162.93946666666</v>
      </c>
      <c r="K78" s="22">
        <v>4.6199999999999998E-2</v>
      </c>
      <c r="L78" s="23">
        <v>4.6199999999999998E-2</v>
      </c>
      <c r="M78" s="23">
        <v>2.2599999999999999E-2</v>
      </c>
      <c r="N78" s="27">
        <f t="shared" si="31"/>
        <v>165292.58900000001</v>
      </c>
      <c r="O78" s="33">
        <f t="shared" si="32"/>
        <v>28113.7703</v>
      </c>
      <c r="P78" s="33">
        <f t="shared" si="33"/>
        <v>218365.62206666663</v>
      </c>
      <c r="Q78" s="27">
        <f t="shared" si="34"/>
        <v>68335.247833333327</v>
      </c>
      <c r="R78" s="33">
        <f t="shared" si="35"/>
        <v>11622.792483333335</v>
      </c>
      <c r="S78" s="33">
        <f t="shared" si="36"/>
        <v>5797.317400000029</v>
      </c>
      <c r="T78" s="45">
        <f t="shared" si="37"/>
        <v>3964990.3171984125</v>
      </c>
      <c r="U78" s="46">
        <f t="shared" si="38"/>
        <v>826736.59578166658</v>
      </c>
      <c r="V78" s="46">
        <f t="shared" si="39"/>
        <v>1086816.8115009991</v>
      </c>
      <c r="W78" s="31">
        <v>0.35</v>
      </c>
      <c r="X78" s="29">
        <f t="shared" si="40"/>
        <v>-2057490.3035683772</v>
      </c>
      <c r="Y78" s="29"/>
    </row>
    <row r="79" spans="1:25" x14ac:dyDescent="0.35">
      <c r="A79" s="36">
        <v>41974</v>
      </c>
      <c r="B79" s="8">
        <v>42574957</v>
      </c>
      <c r="C79" s="9">
        <v>7243597</v>
      </c>
      <c r="D79" s="10">
        <v>115948536</v>
      </c>
      <c r="E79" s="22">
        <v>6.5299999999999997E-2</v>
      </c>
      <c r="F79" s="23">
        <v>6.5299999999999997E-2</v>
      </c>
      <c r="G79" s="23">
        <v>2.3199999999999998E-2</v>
      </c>
      <c r="H79" s="27">
        <f t="shared" si="28"/>
        <v>231678.72434166668</v>
      </c>
      <c r="I79" s="33">
        <f t="shared" si="29"/>
        <v>39417.240341666664</v>
      </c>
      <c r="J79" s="33">
        <f t="shared" si="30"/>
        <v>224167.16959999999</v>
      </c>
      <c r="K79" s="22">
        <v>4.6199999999999998E-2</v>
      </c>
      <c r="L79" s="23">
        <v>4.6199999999999998E-2</v>
      </c>
      <c r="M79" s="23">
        <v>2.2599999999999999E-2</v>
      </c>
      <c r="N79" s="27">
        <f t="shared" si="31"/>
        <v>163913.58444999999</v>
      </c>
      <c r="O79" s="33">
        <f t="shared" si="32"/>
        <v>27887.848450000001</v>
      </c>
      <c r="P79" s="33">
        <f t="shared" si="33"/>
        <v>218369.74279999998</v>
      </c>
      <c r="Q79" s="27">
        <f t="shared" si="34"/>
        <v>67765.13989166668</v>
      </c>
      <c r="R79" s="33">
        <f t="shared" si="35"/>
        <v>11529.391891666663</v>
      </c>
      <c r="S79" s="33">
        <f t="shared" si="36"/>
        <v>5797.4268000000156</v>
      </c>
      <c r="T79" s="45">
        <f t="shared" si="37"/>
        <v>4032755.4570900793</v>
      </c>
      <c r="U79" s="46">
        <f t="shared" si="38"/>
        <v>838265.98767333326</v>
      </c>
      <c r="V79" s="46">
        <f t="shared" si="39"/>
        <v>1092614.2383009992</v>
      </c>
      <c r="W79" s="31">
        <v>0.35</v>
      </c>
      <c r="X79" s="40">
        <f t="shared" si="40"/>
        <v>-2087272.4890725443</v>
      </c>
      <c r="Y79" s="29"/>
    </row>
    <row r="80" spans="1:25" x14ac:dyDescent="0.35">
      <c r="A80" s="36">
        <v>42005</v>
      </c>
      <c r="B80" s="8">
        <v>42691939</v>
      </c>
      <c r="C80" s="9">
        <v>7243597</v>
      </c>
      <c r="D80" s="10">
        <v>115953267</v>
      </c>
      <c r="E80" s="22">
        <v>6.5299999999999997E-2</v>
      </c>
      <c r="F80" s="23">
        <v>6.5299999999999997E-2</v>
      </c>
      <c r="G80" s="23">
        <v>2.3199999999999998E-2</v>
      </c>
      <c r="H80" s="27">
        <f t="shared" si="28"/>
        <v>232315.30139166664</v>
      </c>
      <c r="I80" s="33">
        <f t="shared" si="29"/>
        <v>39417.240341666664</v>
      </c>
      <c r="J80" s="33">
        <f t="shared" si="30"/>
        <v>224176.3162</v>
      </c>
      <c r="K80" s="22">
        <v>4.6199999999999998E-2</v>
      </c>
      <c r="L80" s="23">
        <v>4.6199999999999998E-2</v>
      </c>
      <c r="M80" s="23">
        <v>2.2599999999999999E-2</v>
      </c>
      <c r="N80" s="27">
        <f t="shared" si="31"/>
        <v>164363.96514999997</v>
      </c>
      <c r="O80" s="33">
        <f t="shared" si="32"/>
        <v>27887.848450000001</v>
      </c>
      <c r="P80" s="33">
        <f t="shared" si="33"/>
        <v>218378.65284999998</v>
      </c>
      <c r="Q80" s="27">
        <f t="shared" si="34"/>
        <v>67951.336241666664</v>
      </c>
      <c r="R80" s="33">
        <f t="shared" si="35"/>
        <v>11529.391891666663</v>
      </c>
      <c r="S80" s="33">
        <f t="shared" si="36"/>
        <v>5797.6633500000171</v>
      </c>
      <c r="T80" s="45">
        <f t="shared" si="37"/>
        <v>4100706.793331746</v>
      </c>
      <c r="U80" s="46">
        <f t="shared" si="38"/>
        <v>849795.37956499995</v>
      </c>
      <c r="V80" s="46">
        <f t="shared" si="39"/>
        <v>1098411.9016509992</v>
      </c>
      <c r="W80" s="31">
        <v>0.35</v>
      </c>
      <c r="X80" s="29">
        <f t="shared" si="40"/>
        <v>-2117119.9260917106</v>
      </c>
      <c r="Y80" s="29"/>
    </row>
    <row r="81" spans="1:25" x14ac:dyDescent="0.35">
      <c r="A81" s="36">
        <v>42036</v>
      </c>
      <c r="B81" s="11">
        <v>42919449</v>
      </c>
      <c r="C81" s="9">
        <v>7243597</v>
      </c>
      <c r="D81" s="10">
        <v>115957070</v>
      </c>
      <c r="E81" s="22">
        <v>6.5299999999999997E-2</v>
      </c>
      <c r="F81" s="23">
        <v>6.5299999999999997E-2</v>
      </c>
      <c r="G81" s="23">
        <v>2.3199999999999998E-2</v>
      </c>
      <c r="H81" s="27">
        <f t="shared" si="28"/>
        <v>233553.33497500001</v>
      </c>
      <c r="I81" s="33">
        <f t="shared" si="29"/>
        <v>39417.240341666664</v>
      </c>
      <c r="J81" s="33">
        <f t="shared" si="30"/>
        <v>224183.66866666664</v>
      </c>
      <c r="K81" s="22">
        <v>4.6199999999999998E-2</v>
      </c>
      <c r="L81" s="23">
        <v>4.6199999999999998E-2</v>
      </c>
      <c r="M81" s="23">
        <v>2.2599999999999999E-2</v>
      </c>
      <c r="N81" s="27">
        <f t="shared" si="31"/>
        <v>165239.87865</v>
      </c>
      <c r="O81" s="33">
        <f t="shared" si="32"/>
        <v>27887.848450000001</v>
      </c>
      <c r="P81" s="33">
        <f t="shared" si="33"/>
        <v>218385.81516666664</v>
      </c>
      <c r="Q81" s="27">
        <f t="shared" si="34"/>
        <v>68313.456325000006</v>
      </c>
      <c r="R81" s="33">
        <f t="shared" si="35"/>
        <v>11529.391891666663</v>
      </c>
      <c r="S81" s="33">
        <f t="shared" si="36"/>
        <v>5797.8534999999974</v>
      </c>
      <c r="T81" s="45">
        <f t="shared" si="37"/>
        <v>4169020.2496567462</v>
      </c>
      <c r="U81" s="46">
        <f t="shared" si="38"/>
        <v>861324.77145666664</v>
      </c>
      <c r="V81" s="46">
        <f t="shared" si="39"/>
        <v>1104209.7551509992</v>
      </c>
      <c r="W81" s="31">
        <v>0.35</v>
      </c>
      <c r="X81" s="29">
        <f t="shared" si="40"/>
        <v>-2147094.1716925437</v>
      </c>
      <c r="Y81" s="29"/>
    </row>
    <row r="82" spans="1:25" x14ac:dyDescent="0.35">
      <c r="A82" s="36">
        <v>42064</v>
      </c>
      <c r="B82" s="11">
        <v>40792850</v>
      </c>
      <c r="C82" s="9">
        <v>7213731</v>
      </c>
      <c r="D82" s="10">
        <v>115999850</v>
      </c>
      <c r="E82" s="22">
        <v>6.5299999999999997E-2</v>
      </c>
      <c r="F82" s="23">
        <v>6.5299999999999997E-2</v>
      </c>
      <c r="G82" s="23">
        <v>2.3199999999999998E-2</v>
      </c>
      <c r="H82" s="27">
        <f t="shared" si="28"/>
        <v>221981.09208333332</v>
      </c>
      <c r="I82" s="33">
        <f t="shared" si="29"/>
        <v>39254.719525</v>
      </c>
      <c r="J82" s="33">
        <f t="shared" si="30"/>
        <v>224266.37666666668</v>
      </c>
      <c r="K82" s="22">
        <v>4.6199999999999998E-2</v>
      </c>
      <c r="L82" s="23">
        <v>4.6199999999999998E-2</v>
      </c>
      <c r="M82" s="23">
        <v>2.2599999999999999E-2</v>
      </c>
      <c r="N82" s="27">
        <f t="shared" si="31"/>
        <v>157052.4725</v>
      </c>
      <c r="O82" s="33">
        <f t="shared" si="32"/>
        <v>27772.86435</v>
      </c>
      <c r="P82" s="33">
        <f t="shared" si="33"/>
        <v>218466.38416666666</v>
      </c>
      <c r="Q82" s="27">
        <f t="shared" si="34"/>
        <v>64928.619583333319</v>
      </c>
      <c r="R82" s="33">
        <f t="shared" si="35"/>
        <v>11481.855175000001</v>
      </c>
      <c r="S82" s="33">
        <f t="shared" si="36"/>
        <v>5799.9925000000221</v>
      </c>
      <c r="T82" s="45">
        <f t="shared" si="37"/>
        <v>4233948.8692400791</v>
      </c>
      <c r="U82" s="46">
        <f t="shared" si="38"/>
        <v>872806.62663166667</v>
      </c>
      <c r="V82" s="46">
        <f t="shared" si="39"/>
        <v>1110009.7476509991</v>
      </c>
      <c r="W82" s="31">
        <v>0.35</v>
      </c>
      <c r="X82" s="29">
        <f t="shared" si="40"/>
        <v>-2175867.8352329605</v>
      </c>
      <c r="Y82" s="29"/>
    </row>
    <row r="83" spans="1:25" x14ac:dyDescent="0.35">
      <c r="A83" s="36">
        <v>42095</v>
      </c>
      <c r="B83" s="11">
        <v>40675291</v>
      </c>
      <c r="C83" s="9">
        <v>7213731</v>
      </c>
      <c r="D83" s="10">
        <v>115932284</v>
      </c>
      <c r="E83" s="22">
        <v>6.5299999999999997E-2</v>
      </c>
      <c r="F83" s="23">
        <v>6.5299999999999997E-2</v>
      </c>
      <c r="G83" s="23">
        <v>2.3199999999999998E-2</v>
      </c>
      <c r="H83" s="27">
        <f t="shared" si="28"/>
        <v>221341.37519166665</v>
      </c>
      <c r="I83" s="33">
        <f t="shared" si="29"/>
        <v>39254.719525</v>
      </c>
      <c r="J83" s="33">
        <f t="shared" si="30"/>
        <v>224135.74906666667</v>
      </c>
      <c r="K83" s="22">
        <v>4.6199999999999998E-2</v>
      </c>
      <c r="L83" s="23">
        <v>4.6199999999999998E-2</v>
      </c>
      <c r="M83" s="23">
        <v>2.2599999999999999E-2</v>
      </c>
      <c r="N83" s="27">
        <f t="shared" si="31"/>
        <v>156599.87035000001</v>
      </c>
      <c r="O83" s="33">
        <f t="shared" si="32"/>
        <v>27772.86435</v>
      </c>
      <c r="P83" s="33">
        <f t="shared" si="33"/>
        <v>218339.13486666666</v>
      </c>
      <c r="Q83" s="27">
        <f t="shared" si="34"/>
        <v>64741.50484166664</v>
      </c>
      <c r="R83" s="33">
        <f t="shared" si="35"/>
        <v>11481.855175000001</v>
      </c>
      <c r="S83" s="33">
        <f t="shared" si="36"/>
        <v>5796.6142000000109</v>
      </c>
      <c r="T83" s="45">
        <f t="shared" si="37"/>
        <v>4298690.3740817457</v>
      </c>
      <c r="U83" s="46">
        <f t="shared" si="38"/>
        <v>884288.48180666671</v>
      </c>
      <c r="V83" s="46">
        <f t="shared" si="39"/>
        <v>1115806.3618509991</v>
      </c>
      <c r="W83" s="31">
        <v>0.35</v>
      </c>
      <c r="X83" s="29">
        <f t="shared" si="40"/>
        <v>-2204574.826208794</v>
      </c>
      <c r="Y83" s="29"/>
    </row>
    <row r="84" spans="1:25" x14ac:dyDescent="0.35">
      <c r="A84" s="36">
        <v>42125</v>
      </c>
      <c r="B84" s="11">
        <v>40969657</v>
      </c>
      <c r="C84" s="9">
        <v>7221258</v>
      </c>
      <c r="D84" s="10">
        <v>115932285</v>
      </c>
      <c r="E84" s="22">
        <v>6.5299999999999997E-2</v>
      </c>
      <c r="F84" s="23">
        <v>6.5299999999999997E-2</v>
      </c>
      <c r="G84" s="23">
        <v>2.3199999999999998E-2</v>
      </c>
      <c r="H84" s="27">
        <f t="shared" si="28"/>
        <v>222943.21684166664</v>
      </c>
      <c r="I84" s="33">
        <f t="shared" si="29"/>
        <v>39295.678949999994</v>
      </c>
      <c r="J84" s="33">
        <f t="shared" si="30"/>
        <v>224135.75099999996</v>
      </c>
      <c r="K84" s="22">
        <v>4.6199999999999998E-2</v>
      </c>
      <c r="L84" s="23">
        <v>4.6199999999999998E-2</v>
      </c>
      <c r="M84" s="23">
        <v>2.2599999999999999E-2</v>
      </c>
      <c r="N84" s="27">
        <f t="shared" si="31"/>
        <v>157733.17945</v>
      </c>
      <c r="O84" s="33">
        <f t="shared" si="32"/>
        <v>27801.843299999997</v>
      </c>
      <c r="P84" s="33">
        <f t="shared" si="33"/>
        <v>218339.13674999998</v>
      </c>
      <c r="Q84" s="27">
        <f t="shared" si="34"/>
        <v>65210.037391666643</v>
      </c>
      <c r="R84" s="33">
        <f t="shared" si="35"/>
        <v>11493.835649999997</v>
      </c>
      <c r="S84" s="33">
        <f t="shared" si="36"/>
        <v>5796.6142499999842</v>
      </c>
      <c r="T84" s="45">
        <f t="shared" si="37"/>
        <v>4363900.4114734121</v>
      </c>
      <c r="U84" s="46">
        <f t="shared" si="38"/>
        <v>895782.31745666673</v>
      </c>
      <c r="V84" s="46">
        <f t="shared" si="39"/>
        <v>1121602.9761009989</v>
      </c>
      <c r="W84" s="31">
        <v>0.35</v>
      </c>
      <c r="X84" s="29">
        <f t="shared" si="40"/>
        <v>-2233449.9967608768</v>
      </c>
      <c r="Y84" s="29"/>
    </row>
    <row r="85" spans="1:25" x14ac:dyDescent="0.35">
      <c r="A85" s="36">
        <v>42156</v>
      </c>
      <c r="B85" s="11">
        <v>40312446</v>
      </c>
      <c r="C85" s="9">
        <v>7154286</v>
      </c>
      <c r="D85" s="10">
        <v>115932286</v>
      </c>
      <c r="E85" s="22">
        <v>6.5299999999999997E-2</v>
      </c>
      <c r="F85" s="23">
        <v>6.5299999999999997E-2</v>
      </c>
      <c r="G85" s="23">
        <v>2.3199999999999998E-2</v>
      </c>
      <c r="H85" s="27">
        <f t="shared" si="28"/>
        <v>219366.89364999998</v>
      </c>
      <c r="I85" s="33">
        <f t="shared" si="29"/>
        <v>38931.239649999996</v>
      </c>
      <c r="J85" s="33">
        <f t="shared" si="30"/>
        <v>224135.75293333331</v>
      </c>
      <c r="K85" s="22">
        <v>4.6199999999999998E-2</v>
      </c>
      <c r="L85" s="23">
        <v>4.6199999999999998E-2</v>
      </c>
      <c r="M85" s="23">
        <v>2.2599999999999999E-2</v>
      </c>
      <c r="N85" s="27">
        <f t="shared" si="31"/>
        <v>155202.91709999999</v>
      </c>
      <c r="O85" s="33">
        <f t="shared" si="32"/>
        <v>27544.001099999998</v>
      </c>
      <c r="P85" s="33">
        <f t="shared" si="33"/>
        <v>218339.13863333329</v>
      </c>
      <c r="Q85" s="27">
        <f t="shared" si="34"/>
        <v>64163.976549999992</v>
      </c>
      <c r="R85" s="33">
        <f t="shared" si="35"/>
        <v>11387.238549999998</v>
      </c>
      <c r="S85" s="33">
        <f t="shared" si="36"/>
        <v>5796.6143000000156</v>
      </c>
      <c r="T85" s="45">
        <f t="shared" si="37"/>
        <v>4428064.3880234119</v>
      </c>
      <c r="U85" s="46">
        <f t="shared" si="38"/>
        <v>907169.55600666674</v>
      </c>
      <c r="V85" s="46">
        <f t="shared" si="39"/>
        <v>1127399.5904009989</v>
      </c>
      <c r="W85" s="31">
        <v>0.35</v>
      </c>
      <c r="X85" s="29">
        <f t="shared" si="40"/>
        <v>-2261921.737050877</v>
      </c>
      <c r="Y85" s="29"/>
    </row>
    <row r="86" spans="1:25" x14ac:dyDescent="0.35">
      <c r="A86" s="36">
        <v>42186</v>
      </c>
      <c r="B86" s="11">
        <v>39931901</v>
      </c>
      <c r="C86" s="9">
        <v>7154286</v>
      </c>
      <c r="D86" s="10">
        <v>115932285</v>
      </c>
      <c r="E86" s="22">
        <v>6.5299999999999997E-2</v>
      </c>
      <c r="F86" s="23">
        <v>6.5299999999999997E-2</v>
      </c>
      <c r="G86" s="23">
        <v>2.3199999999999998E-2</v>
      </c>
      <c r="H86" s="27">
        <f t="shared" si="28"/>
        <v>217296.09460833331</v>
      </c>
      <c r="I86" s="33">
        <f t="shared" si="29"/>
        <v>38931.239649999996</v>
      </c>
      <c r="J86" s="33">
        <f t="shared" si="30"/>
        <v>224135.75099999996</v>
      </c>
      <c r="K86" s="22">
        <v>4.6199999999999998E-2</v>
      </c>
      <c r="L86" s="23">
        <v>4.6199999999999998E-2</v>
      </c>
      <c r="M86" s="23">
        <v>2.2599999999999999E-2</v>
      </c>
      <c r="N86" s="27">
        <f t="shared" si="31"/>
        <v>153737.81885000001</v>
      </c>
      <c r="O86" s="33">
        <f t="shared" si="32"/>
        <v>27544.001099999998</v>
      </c>
      <c r="P86" s="33">
        <f t="shared" si="33"/>
        <v>218339.13674999998</v>
      </c>
      <c r="Q86" s="27">
        <f t="shared" si="34"/>
        <v>63558.2757583333</v>
      </c>
      <c r="R86" s="33">
        <f t="shared" si="35"/>
        <v>11387.238549999998</v>
      </c>
      <c r="S86" s="33">
        <f t="shared" si="36"/>
        <v>5796.6142499999842</v>
      </c>
      <c r="T86" s="45">
        <f t="shared" si="37"/>
        <v>4491622.6637817454</v>
      </c>
      <c r="U86" s="46">
        <f t="shared" si="38"/>
        <v>918556.79455666675</v>
      </c>
      <c r="V86" s="46">
        <f t="shared" si="39"/>
        <v>1133196.204650999</v>
      </c>
      <c r="W86" s="31">
        <v>0.35</v>
      </c>
      <c r="X86" s="29">
        <f t="shared" si="40"/>
        <v>-2290181.482046294</v>
      </c>
      <c r="Y86" s="29"/>
    </row>
    <row r="87" spans="1:25" x14ac:dyDescent="0.35">
      <c r="A87" s="36">
        <v>42217</v>
      </c>
      <c r="B87" s="11">
        <v>40037000</v>
      </c>
      <c r="C87" s="9">
        <v>7154286</v>
      </c>
      <c r="D87" s="10">
        <v>115932285</v>
      </c>
      <c r="E87" s="22">
        <v>6.5299999999999997E-2</v>
      </c>
      <c r="F87" s="23">
        <v>6.5299999999999997E-2</v>
      </c>
      <c r="G87" s="23">
        <v>2.3199999999999998E-2</v>
      </c>
      <c r="H87" s="27">
        <f t="shared" si="28"/>
        <v>217868.00833333333</v>
      </c>
      <c r="I87" s="33">
        <f t="shared" si="29"/>
        <v>38931.239649999996</v>
      </c>
      <c r="J87" s="33">
        <f t="shared" si="30"/>
        <v>224135.75099999996</v>
      </c>
      <c r="K87" s="22">
        <v>4.6199999999999998E-2</v>
      </c>
      <c r="L87" s="23">
        <v>4.6199999999999998E-2</v>
      </c>
      <c r="M87" s="23">
        <v>2.2599999999999999E-2</v>
      </c>
      <c r="N87" s="27">
        <f t="shared" si="31"/>
        <v>154142.44999999998</v>
      </c>
      <c r="O87" s="33">
        <f t="shared" si="32"/>
        <v>27544.001099999998</v>
      </c>
      <c r="P87" s="33">
        <f t="shared" si="33"/>
        <v>218339.13674999998</v>
      </c>
      <c r="Q87" s="27">
        <f t="shared" si="34"/>
        <v>63725.558333333349</v>
      </c>
      <c r="R87" s="33">
        <f t="shared" si="35"/>
        <v>11387.238549999998</v>
      </c>
      <c r="S87" s="33">
        <f t="shared" si="36"/>
        <v>5796.6142499999842</v>
      </c>
      <c r="T87" s="45">
        <f t="shared" si="37"/>
        <v>4555348.2221150789</v>
      </c>
      <c r="U87" s="46">
        <f t="shared" si="38"/>
        <v>929944.03310666676</v>
      </c>
      <c r="V87" s="46">
        <f t="shared" si="39"/>
        <v>1138992.8189009991</v>
      </c>
      <c r="W87" s="31">
        <v>0.35</v>
      </c>
      <c r="X87" s="29">
        <f t="shared" si="40"/>
        <v>-2318499.7759429608</v>
      </c>
      <c r="Y87" s="29"/>
    </row>
    <row r="88" spans="1:25" x14ac:dyDescent="0.35">
      <c r="A88" s="36">
        <v>42248</v>
      </c>
      <c r="B88" s="11">
        <v>39874576</v>
      </c>
      <c r="C88" s="9">
        <v>7154286</v>
      </c>
      <c r="D88" s="10">
        <v>115932284</v>
      </c>
      <c r="E88" s="22">
        <v>6.5299999999999997E-2</v>
      </c>
      <c r="F88" s="23">
        <v>6.5299999999999997E-2</v>
      </c>
      <c r="G88" s="23">
        <v>2.3199999999999998E-2</v>
      </c>
      <c r="H88" s="27">
        <f t="shared" si="28"/>
        <v>216984.15106666667</v>
      </c>
      <c r="I88" s="33">
        <f t="shared" si="29"/>
        <v>38931.239649999996</v>
      </c>
      <c r="J88" s="33">
        <f t="shared" si="30"/>
        <v>224135.74906666667</v>
      </c>
      <c r="K88" s="22">
        <v>4.6199999999999998E-2</v>
      </c>
      <c r="L88" s="23">
        <v>4.6199999999999998E-2</v>
      </c>
      <c r="M88" s="23">
        <v>2.2599999999999999E-2</v>
      </c>
      <c r="N88" s="27">
        <f t="shared" si="31"/>
        <v>153517.1176</v>
      </c>
      <c r="O88" s="33">
        <f t="shared" si="32"/>
        <v>27544.001099999998</v>
      </c>
      <c r="P88" s="33">
        <f t="shared" si="33"/>
        <v>218339.13486666666</v>
      </c>
      <c r="Q88" s="27">
        <f t="shared" si="34"/>
        <v>63467.033466666675</v>
      </c>
      <c r="R88" s="33">
        <f t="shared" si="35"/>
        <v>11387.238549999998</v>
      </c>
      <c r="S88" s="33">
        <f t="shared" si="36"/>
        <v>5796.6142000000109</v>
      </c>
      <c r="T88" s="45">
        <f t="shared" si="37"/>
        <v>4618815.2555817459</v>
      </c>
      <c r="U88" s="46">
        <f t="shared" si="38"/>
        <v>941331.27165666677</v>
      </c>
      <c r="V88" s="46">
        <f t="shared" si="39"/>
        <v>1144789.4331009991</v>
      </c>
      <c r="W88" s="31">
        <v>0.35</v>
      </c>
      <c r="X88" s="29">
        <f t="shared" si="40"/>
        <v>-2346727.586118794</v>
      </c>
      <c r="Y88" s="29"/>
    </row>
    <row r="89" spans="1:25" x14ac:dyDescent="0.35">
      <c r="A89" s="36">
        <v>42278</v>
      </c>
      <c r="B89" s="11">
        <v>40038355</v>
      </c>
      <c r="C89" s="9">
        <v>7154286</v>
      </c>
      <c r="D89" s="10">
        <v>115932285</v>
      </c>
      <c r="E89" s="22">
        <v>6.5299999999999997E-2</v>
      </c>
      <c r="F89" s="23">
        <v>6.5299999999999997E-2</v>
      </c>
      <c r="G89" s="23">
        <v>2.3199999999999998E-2</v>
      </c>
      <c r="H89" s="27">
        <f t="shared" si="28"/>
        <v>217875.38179166664</v>
      </c>
      <c r="I89" s="33">
        <f t="shared" si="29"/>
        <v>38931.239649999996</v>
      </c>
      <c r="J89" s="33">
        <f t="shared" si="30"/>
        <v>224135.75099999996</v>
      </c>
      <c r="K89" s="22">
        <v>4.6199999999999998E-2</v>
      </c>
      <c r="L89" s="23">
        <v>4.6199999999999998E-2</v>
      </c>
      <c r="M89" s="23">
        <v>2.2599999999999999E-2</v>
      </c>
      <c r="N89" s="27">
        <f t="shared" si="31"/>
        <v>154147.66675</v>
      </c>
      <c r="O89" s="33">
        <f t="shared" si="32"/>
        <v>27544.001099999998</v>
      </c>
      <c r="P89" s="33">
        <f t="shared" si="33"/>
        <v>218339.13674999998</v>
      </c>
      <c r="Q89" s="27">
        <f t="shared" si="34"/>
        <v>63727.715041666641</v>
      </c>
      <c r="R89" s="33">
        <f t="shared" si="35"/>
        <v>11387.238549999998</v>
      </c>
      <c r="S89" s="33">
        <f t="shared" si="36"/>
        <v>5796.6142499999842</v>
      </c>
      <c r="T89" s="45">
        <f t="shared" si="37"/>
        <v>4682542.9706234122</v>
      </c>
      <c r="U89" s="46">
        <f t="shared" si="38"/>
        <v>952718.51020666678</v>
      </c>
      <c r="V89" s="46">
        <f t="shared" si="39"/>
        <v>1150586.047350999</v>
      </c>
      <c r="W89" s="31">
        <v>0.35</v>
      </c>
      <c r="X89" s="29">
        <f t="shared" si="40"/>
        <v>-2375046.6348633771</v>
      </c>
      <c r="Y89" s="29"/>
    </row>
    <row r="90" spans="1:25" x14ac:dyDescent="0.35">
      <c r="A90" s="36">
        <v>42309</v>
      </c>
      <c r="B90" s="11">
        <v>45816957</v>
      </c>
      <c r="C90" s="9">
        <v>7160241</v>
      </c>
      <c r="D90" s="10">
        <v>117454529</v>
      </c>
      <c r="E90" s="22">
        <v>6.5299999999999997E-2</v>
      </c>
      <c r="F90" s="23">
        <v>6.5299999999999997E-2</v>
      </c>
      <c r="G90" s="23">
        <v>2.3199999999999998E-2</v>
      </c>
      <c r="H90" s="27">
        <f t="shared" si="28"/>
        <v>249320.60767499998</v>
      </c>
      <c r="I90" s="33">
        <f t="shared" si="29"/>
        <v>38963.644775000001</v>
      </c>
      <c r="J90" s="33">
        <f t="shared" si="30"/>
        <v>227078.75606666665</v>
      </c>
      <c r="K90" s="22">
        <v>4.6199999999999998E-2</v>
      </c>
      <c r="L90" s="23">
        <v>4.6199999999999998E-2</v>
      </c>
      <c r="M90" s="23">
        <v>2.2599999999999999E-2</v>
      </c>
      <c r="N90" s="27">
        <f t="shared" si="31"/>
        <v>176395.28445000001</v>
      </c>
      <c r="O90" s="33">
        <f t="shared" si="32"/>
        <v>27566.927849999996</v>
      </c>
      <c r="P90" s="33">
        <f t="shared" si="33"/>
        <v>221206.02961666664</v>
      </c>
      <c r="Q90" s="27">
        <f t="shared" si="34"/>
        <v>72925.323224999971</v>
      </c>
      <c r="R90" s="33">
        <f t="shared" si="35"/>
        <v>11396.716925000004</v>
      </c>
      <c r="S90" s="33">
        <f t="shared" si="36"/>
        <v>5872.7264500000165</v>
      </c>
      <c r="T90" s="45">
        <f t="shared" si="37"/>
        <v>4755468.2938484121</v>
      </c>
      <c r="U90" s="46">
        <f t="shared" si="38"/>
        <v>964115.22713166673</v>
      </c>
      <c r="V90" s="46">
        <f t="shared" si="39"/>
        <v>1156458.7738009989</v>
      </c>
      <c r="W90" s="31">
        <v>0.35</v>
      </c>
      <c r="X90" s="29">
        <f t="shared" si="40"/>
        <v>-2406614.8031733772</v>
      </c>
      <c r="Y90" s="29"/>
    </row>
    <row r="91" spans="1:25" x14ac:dyDescent="0.35">
      <c r="A91" s="36">
        <v>42339</v>
      </c>
      <c r="B91" s="11">
        <v>46226063</v>
      </c>
      <c r="C91" s="9">
        <v>7245851</v>
      </c>
      <c r="D91" s="10">
        <v>117708462</v>
      </c>
      <c r="E91" s="22">
        <v>6.5299999999999997E-2</v>
      </c>
      <c r="F91" s="23">
        <v>6.5299999999999997E-2</v>
      </c>
      <c r="G91" s="23">
        <v>2.3199999999999998E-2</v>
      </c>
      <c r="H91" s="27">
        <f t="shared" si="28"/>
        <v>251546.82615833334</v>
      </c>
      <c r="I91" s="33">
        <f t="shared" si="29"/>
        <v>39429.50585833333</v>
      </c>
      <c r="J91" s="33">
        <f t="shared" si="30"/>
        <v>227569.69319999998</v>
      </c>
      <c r="K91" s="22">
        <v>4.6199999999999998E-2</v>
      </c>
      <c r="L91" s="23">
        <v>4.6199999999999998E-2</v>
      </c>
      <c r="M91" s="23">
        <v>2.2599999999999999E-2</v>
      </c>
      <c r="N91" s="27">
        <f t="shared" si="31"/>
        <v>177970.34254999997</v>
      </c>
      <c r="O91" s="33">
        <f t="shared" si="32"/>
        <v>27896.52635</v>
      </c>
      <c r="P91" s="33">
        <f t="shared" si="33"/>
        <v>221684.27009999999</v>
      </c>
      <c r="Q91" s="27">
        <f t="shared" si="34"/>
        <v>73576.483608333365</v>
      </c>
      <c r="R91" s="33">
        <f t="shared" si="35"/>
        <v>11532.97950833333</v>
      </c>
      <c r="S91" s="33">
        <f t="shared" si="36"/>
        <v>5885.4230999999854</v>
      </c>
      <c r="T91" s="45">
        <f t="shared" si="37"/>
        <v>4829044.7774567455</v>
      </c>
      <c r="U91" s="46">
        <f t="shared" si="38"/>
        <v>975648.20664000011</v>
      </c>
      <c r="V91" s="46">
        <f t="shared" si="39"/>
        <v>1162344.1969009989</v>
      </c>
      <c r="W91" s="31">
        <v>0.35</v>
      </c>
      <c r="X91" s="40">
        <f t="shared" si="40"/>
        <v>-2438463.0133492108</v>
      </c>
      <c r="Y91" s="29"/>
    </row>
    <row r="92" spans="1:25" x14ac:dyDescent="0.35">
      <c r="A92" s="36">
        <v>42370</v>
      </c>
      <c r="B92" s="11">
        <v>46195599.140000001</v>
      </c>
      <c r="C92" s="9">
        <v>7246053.5</v>
      </c>
      <c r="D92" s="10">
        <v>117742944.09</v>
      </c>
      <c r="E92" s="22">
        <v>6.5299999999999997E-2</v>
      </c>
      <c r="F92" s="23">
        <v>6.5299999999999997E-2</v>
      </c>
      <c r="G92" s="23">
        <v>2.3199999999999998E-2</v>
      </c>
      <c r="H92" s="27">
        <f t="shared" si="28"/>
        <v>251381.05198683334</v>
      </c>
      <c r="I92" s="33">
        <f t="shared" si="29"/>
        <v>39430.607795833334</v>
      </c>
      <c r="J92" s="33">
        <f t="shared" si="30"/>
        <v>227636.35857399998</v>
      </c>
      <c r="K92" s="22">
        <v>4.6199999999999998E-2</v>
      </c>
      <c r="L92" s="23">
        <v>4.6199999999999998E-2</v>
      </c>
      <c r="M92" s="23">
        <v>2.2599999999999999E-2</v>
      </c>
      <c r="N92" s="27">
        <f t="shared" si="31"/>
        <v>177853.05668899999</v>
      </c>
      <c r="O92" s="33">
        <f t="shared" si="32"/>
        <v>27897.305974999999</v>
      </c>
      <c r="P92" s="33">
        <f t="shared" si="33"/>
        <v>221749.2113695</v>
      </c>
      <c r="Q92" s="27">
        <f t="shared" si="34"/>
        <v>73527.995297833346</v>
      </c>
      <c r="R92" s="33">
        <f t="shared" si="35"/>
        <v>11533.301820833334</v>
      </c>
      <c r="S92" s="33">
        <f t="shared" si="36"/>
        <v>5887.1472044999828</v>
      </c>
      <c r="T92" s="45">
        <f t="shared" si="37"/>
        <v>4902572.7727545789</v>
      </c>
      <c r="U92" s="46">
        <f t="shared" si="38"/>
        <v>987181.50846083346</v>
      </c>
      <c r="V92" s="46">
        <f t="shared" si="39"/>
        <v>1168231.3441054989</v>
      </c>
      <c r="W92" s="31">
        <v>0.35</v>
      </c>
      <c r="X92" s="29">
        <f t="shared" si="40"/>
        <v>-2470294.9688623189</v>
      </c>
      <c r="Y92" s="29"/>
    </row>
    <row r="93" spans="1:25" x14ac:dyDescent="0.35">
      <c r="A93" s="36">
        <v>42401</v>
      </c>
      <c r="B93" s="11">
        <v>46195661.509999998</v>
      </c>
      <c r="C93" s="9">
        <v>7245991.1299999999</v>
      </c>
      <c r="D93" s="10">
        <v>117750505.88</v>
      </c>
      <c r="E93" s="22">
        <v>6.5299999999999997E-2</v>
      </c>
      <c r="F93" s="23">
        <v>6.5299999999999997E-2</v>
      </c>
      <c r="G93" s="23">
        <v>2.3199999999999998E-2</v>
      </c>
      <c r="H93" s="27">
        <f t="shared" si="28"/>
        <v>251381.39138358331</v>
      </c>
      <c r="I93" s="33">
        <f t="shared" si="29"/>
        <v>39430.268399083332</v>
      </c>
      <c r="J93" s="33">
        <f t="shared" si="30"/>
        <v>227650.97803466662</v>
      </c>
      <c r="K93" s="22">
        <v>4.6199999999999998E-2</v>
      </c>
      <c r="L93" s="23">
        <v>4.6199999999999998E-2</v>
      </c>
      <c r="M93" s="23">
        <v>2.2599999999999999E-2</v>
      </c>
      <c r="N93" s="27">
        <f t="shared" si="31"/>
        <v>177853.2968135</v>
      </c>
      <c r="O93" s="33">
        <f t="shared" si="32"/>
        <v>27897.065850499999</v>
      </c>
      <c r="P93" s="33">
        <f t="shared" si="33"/>
        <v>221763.45274066666</v>
      </c>
      <c r="Q93" s="27">
        <f t="shared" si="34"/>
        <v>73528.094570083311</v>
      </c>
      <c r="R93" s="33">
        <f t="shared" si="35"/>
        <v>11533.202548583333</v>
      </c>
      <c r="S93" s="33">
        <f t="shared" si="36"/>
        <v>5887.5252939999627</v>
      </c>
      <c r="T93" s="45">
        <f t="shared" si="37"/>
        <v>4976100.8673246624</v>
      </c>
      <c r="U93" s="46">
        <f t="shared" si="38"/>
        <v>998714.71100941685</v>
      </c>
      <c r="V93" s="46">
        <f t="shared" si="39"/>
        <v>1174118.8693994989</v>
      </c>
      <c r="W93" s="31">
        <v>0.35</v>
      </c>
      <c r="X93" s="29">
        <f t="shared" si="40"/>
        <v>-2502127.0567067522</v>
      </c>
      <c r="Y93" s="29"/>
    </row>
    <row r="94" spans="1:25" x14ac:dyDescent="0.35">
      <c r="A94" s="36">
        <v>42430</v>
      </c>
      <c r="B94" s="11">
        <v>46195661.509999998</v>
      </c>
      <c r="C94" s="9">
        <v>7245991.1299999999</v>
      </c>
      <c r="D94" s="10">
        <v>117751686.5</v>
      </c>
      <c r="E94" s="22">
        <v>6.5299999999999997E-2</v>
      </c>
      <c r="F94" s="23">
        <v>6.5299999999999997E-2</v>
      </c>
      <c r="G94" s="23">
        <v>2.3199999999999998E-2</v>
      </c>
      <c r="H94" s="27">
        <f t="shared" si="28"/>
        <v>251381.39138358331</v>
      </c>
      <c r="I94" s="33">
        <f t="shared" si="29"/>
        <v>39430.268399083332</v>
      </c>
      <c r="J94" s="33">
        <f t="shared" si="30"/>
        <v>227653.26056666663</v>
      </c>
      <c r="K94" s="22">
        <v>4.6199999999999998E-2</v>
      </c>
      <c r="L94" s="23">
        <v>4.6199999999999998E-2</v>
      </c>
      <c r="M94" s="23">
        <v>2.2599999999999999E-2</v>
      </c>
      <c r="N94" s="27">
        <f t="shared" si="31"/>
        <v>177853.2968135</v>
      </c>
      <c r="O94" s="33">
        <f t="shared" si="32"/>
        <v>27897.065850499999</v>
      </c>
      <c r="P94" s="33">
        <f t="shared" si="33"/>
        <v>221765.67624166666</v>
      </c>
      <c r="Q94" s="27">
        <f t="shared" si="34"/>
        <v>73528.094570083311</v>
      </c>
      <c r="R94" s="33">
        <f t="shared" si="35"/>
        <v>11533.202548583333</v>
      </c>
      <c r="S94" s="33">
        <f t="shared" si="36"/>
        <v>5887.5843249999743</v>
      </c>
      <c r="T94" s="45">
        <f t="shared" si="37"/>
        <v>5049628.9618947459</v>
      </c>
      <c r="U94" s="46">
        <f t="shared" si="38"/>
        <v>1010247.9135580002</v>
      </c>
      <c r="V94" s="46">
        <f t="shared" si="39"/>
        <v>1180006.4537244989</v>
      </c>
      <c r="W94" s="31">
        <v>0.35</v>
      </c>
      <c r="X94" s="29">
        <f t="shared" si="40"/>
        <v>-2533959.1652120356</v>
      </c>
      <c r="Y94" s="29"/>
    </row>
    <row r="95" spans="1:25" x14ac:dyDescent="0.35">
      <c r="A95" s="36">
        <v>42461</v>
      </c>
      <c r="B95" s="11">
        <v>46195661.509999998</v>
      </c>
      <c r="C95" s="9">
        <v>7245991.1299999999</v>
      </c>
      <c r="D95" s="10">
        <v>117751686.5</v>
      </c>
      <c r="E95" s="22">
        <v>6.5299999999999997E-2</v>
      </c>
      <c r="F95" s="23">
        <v>6.5299999999999997E-2</v>
      </c>
      <c r="G95" s="23">
        <v>2.3199999999999998E-2</v>
      </c>
      <c r="H95" s="27">
        <f t="shared" si="28"/>
        <v>251381.39138358331</v>
      </c>
      <c r="I95" s="33">
        <f t="shared" si="29"/>
        <v>39430.268399083332</v>
      </c>
      <c r="J95" s="33">
        <f t="shared" si="30"/>
        <v>227653.26056666663</v>
      </c>
      <c r="K95" s="22">
        <v>4.6199999999999998E-2</v>
      </c>
      <c r="L95" s="23">
        <v>4.6199999999999998E-2</v>
      </c>
      <c r="M95" s="23">
        <v>2.2599999999999999E-2</v>
      </c>
      <c r="N95" s="27">
        <f t="shared" si="31"/>
        <v>177853.2968135</v>
      </c>
      <c r="O95" s="33">
        <f t="shared" si="32"/>
        <v>27897.065850499999</v>
      </c>
      <c r="P95" s="33">
        <f t="shared" si="33"/>
        <v>221765.67624166666</v>
      </c>
      <c r="Q95" s="27">
        <f t="shared" si="34"/>
        <v>73528.094570083311</v>
      </c>
      <c r="R95" s="33">
        <f t="shared" si="35"/>
        <v>11533.202548583333</v>
      </c>
      <c r="S95" s="33">
        <f t="shared" si="36"/>
        <v>5887.5843249999743</v>
      </c>
      <c r="T95" s="45">
        <f t="shared" si="37"/>
        <v>5123157.0564648295</v>
      </c>
      <c r="U95" s="46">
        <f t="shared" si="38"/>
        <v>1021781.1161065836</v>
      </c>
      <c r="V95" s="46">
        <f t="shared" si="39"/>
        <v>1185894.0380494988</v>
      </c>
      <c r="W95" s="31">
        <v>0.35</v>
      </c>
      <c r="X95" s="29">
        <f t="shared" si="40"/>
        <v>-2565791.2737173191</v>
      </c>
      <c r="Y95" s="29"/>
    </row>
    <row r="96" spans="1:25" x14ac:dyDescent="0.35">
      <c r="A96" s="36">
        <v>42491</v>
      </c>
      <c r="B96" s="11">
        <v>46192320.859999999</v>
      </c>
      <c r="C96" s="9">
        <v>7249331.7800000003</v>
      </c>
      <c r="D96" s="10">
        <v>117830115.69</v>
      </c>
      <c r="E96" s="22">
        <v>6.5299999999999997E-2</v>
      </c>
      <c r="F96" s="23">
        <v>6.5299999999999997E-2</v>
      </c>
      <c r="G96" s="23">
        <v>2.3199999999999998E-2</v>
      </c>
      <c r="H96" s="27">
        <f t="shared" si="28"/>
        <v>251363.21267983332</v>
      </c>
      <c r="I96" s="33">
        <f t="shared" si="29"/>
        <v>39448.447102833328</v>
      </c>
      <c r="J96" s="33">
        <f t="shared" si="30"/>
        <v>227804.890334</v>
      </c>
      <c r="K96" s="22">
        <v>4.6199999999999998E-2</v>
      </c>
      <c r="L96" s="23">
        <v>4.6199999999999998E-2</v>
      </c>
      <c r="M96" s="23">
        <v>2.2599999999999999E-2</v>
      </c>
      <c r="N96" s="27">
        <f t="shared" si="31"/>
        <v>177840.43531099998</v>
      </c>
      <c r="O96" s="33">
        <f t="shared" si="32"/>
        <v>27909.927353000003</v>
      </c>
      <c r="P96" s="33">
        <f t="shared" si="33"/>
        <v>221913.38454949998</v>
      </c>
      <c r="Q96" s="27">
        <f t="shared" si="34"/>
        <v>73522.77736883334</v>
      </c>
      <c r="R96" s="33">
        <f t="shared" si="35"/>
        <v>11538.519749833325</v>
      </c>
      <c r="S96" s="33">
        <f t="shared" si="36"/>
        <v>5891.5057845000119</v>
      </c>
      <c r="T96" s="45">
        <f t="shared" si="37"/>
        <v>5196679.8338336628</v>
      </c>
      <c r="U96" s="46">
        <f t="shared" si="38"/>
        <v>1033319.6358564169</v>
      </c>
      <c r="V96" s="46">
        <f t="shared" si="39"/>
        <v>1191785.5438339987</v>
      </c>
      <c r="W96" s="31">
        <v>0.35</v>
      </c>
      <c r="X96" s="29">
        <f t="shared" si="40"/>
        <v>-2597624.7547334274</v>
      </c>
      <c r="Y96" s="29"/>
    </row>
    <row r="97" spans="1:25" x14ac:dyDescent="0.35">
      <c r="A97" s="36">
        <v>42522</v>
      </c>
      <c r="B97" s="11">
        <v>46238363.289999999</v>
      </c>
      <c r="C97" s="9">
        <v>7203289.3499999996</v>
      </c>
      <c r="D97" s="10">
        <v>117830171.51000001</v>
      </c>
      <c r="E97" s="22">
        <v>6.5299999999999997E-2</v>
      </c>
      <c r="F97" s="23">
        <v>6.5299999999999997E-2</v>
      </c>
      <c r="G97" s="23">
        <v>2.3199999999999998E-2</v>
      </c>
      <c r="H97" s="27">
        <f t="shared" si="28"/>
        <v>251613.76023641662</v>
      </c>
      <c r="I97" s="33">
        <f t="shared" si="29"/>
        <v>39197.899546249995</v>
      </c>
      <c r="J97" s="33">
        <f t="shared" si="30"/>
        <v>227804.99825266667</v>
      </c>
      <c r="K97" s="22">
        <v>4.6199999999999998E-2</v>
      </c>
      <c r="L97" s="23">
        <v>4.6199999999999998E-2</v>
      </c>
      <c r="M97" s="23">
        <v>2.2599999999999999E-2</v>
      </c>
      <c r="N97" s="27">
        <f t="shared" si="31"/>
        <v>178017.69866650001</v>
      </c>
      <c r="O97" s="33">
        <f t="shared" si="32"/>
        <v>27732.663997499996</v>
      </c>
      <c r="P97" s="33">
        <f t="shared" si="33"/>
        <v>221913.48967716665</v>
      </c>
      <c r="Q97" s="27">
        <f t="shared" si="34"/>
        <v>73596.061569916608</v>
      </c>
      <c r="R97" s="33">
        <f t="shared" si="35"/>
        <v>11465.235548749999</v>
      </c>
      <c r="S97" s="33">
        <f t="shared" si="36"/>
        <v>5891.5085755000182</v>
      </c>
      <c r="T97" s="45">
        <f t="shared" si="37"/>
        <v>5270275.8954035798</v>
      </c>
      <c r="U97" s="46">
        <f t="shared" si="38"/>
        <v>1044784.8714051669</v>
      </c>
      <c r="V97" s="46">
        <f t="shared" si="39"/>
        <v>1197677.0524094987</v>
      </c>
      <c r="W97" s="31">
        <v>0.35</v>
      </c>
      <c r="X97" s="29">
        <f t="shared" si="40"/>
        <v>-2629458.2367263855</v>
      </c>
      <c r="Y97" s="29"/>
    </row>
    <row r="98" spans="1:25" x14ac:dyDescent="0.35">
      <c r="A98" s="36">
        <v>42552</v>
      </c>
      <c r="B98" s="11">
        <v>46238363.289999999</v>
      </c>
      <c r="C98" s="9">
        <v>7203289.3500000006</v>
      </c>
      <c r="D98" s="10">
        <v>117862213.21000001</v>
      </c>
      <c r="E98" s="22">
        <v>6.5299999999999997E-2</v>
      </c>
      <c r="F98" s="23">
        <v>6.5299999999999997E-2</v>
      </c>
      <c r="G98" s="23">
        <v>2.3199999999999998E-2</v>
      </c>
      <c r="H98" s="27">
        <f t="shared" si="28"/>
        <v>251613.76023641662</v>
      </c>
      <c r="I98" s="33">
        <f t="shared" si="29"/>
        <v>39197.899546250002</v>
      </c>
      <c r="J98" s="33">
        <f t="shared" si="30"/>
        <v>227866.94553933336</v>
      </c>
      <c r="K98" s="22">
        <v>4.6199999999999998E-2</v>
      </c>
      <c r="L98" s="23">
        <v>4.6199999999999998E-2</v>
      </c>
      <c r="M98" s="23">
        <v>2.2599999999999999E-2</v>
      </c>
      <c r="N98" s="27">
        <f t="shared" si="31"/>
        <v>178017.69866650001</v>
      </c>
      <c r="O98" s="33">
        <f t="shared" si="32"/>
        <v>27732.6639975</v>
      </c>
      <c r="P98" s="33">
        <f t="shared" si="33"/>
        <v>221973.83487883335</v>
      </c>
      <c r="Q98" s="27">
        <f t="shared" si="34"/>
        <v>73596.061569916608</v>
      </c>
      <c r="R98" s="33">
        <f t="shared" si="35"/>
        <v>11465.235548750003</v>
      </c>
      <c r="S98" s="33">
        <f t="shared" si="36"/>
        <v>5893.1106605000095</v>
      </c>
      <c r="T98" s="45">
        <f t="shared" si="37"/>
        <v>5343871.9569734968</v>
      </c>
      <c r="U98" s="46">
        <f t="shared" si="38"/>
        <v>1056250.1069539168</v>
      </c>
      <c r="V98" s="46">
        <f t="shared" si="39"/>
        <v>1203570.1630699988</v>
      </c>
      <c r="W98" s="31">
        <v>0.35</v>
      </c>
      <c r="X98" s="29">
        <f t="shared" si="40"/>
        <v>-2661292.2794490941</v>
      </c>
      <c r="Y98" s="29"/>
    </row>
    <row r="99" spans="1:25" x14ac:dyDescent="0.35">
      <c r="A99" s="36">
        <v>42583</v>
      </c>
      <c r="B99" s="11">
        <v>46238363.289999999</v>
      </c>
      <c r="C99" s="9">
        <v>7203289.3500000006</v>
      </c>
      <c r="D99" s="10">
        <v>148173981.20000002</v>
      </c>
      <c r="E99" s="22">
        <v>6.5299999999999997E-2</v>
      </c>
      <c r="F99" s="23">
        <v>6.5299999999999997E-2</v>
      </c>
      <c r="G99" s="23">
        <v>2.3199999999999998E-2</v>
      </c>
      <c r="H99" s="27">
        <f t="shared" si="28"/>
        <v>251613.76023641662</v>
      </c>
      <c r="I99" s="33">
        <f t="shared" si="29"/>
        <v>39197.899546250002</v>
      </c>
      <c r="J99" s="33">
        <f t="shared" si="30"/>
        <v>286469.69698666671</v>
      </c>
      <c r="K99" s="22">
        <v>4.6199999999999998E-2</v>
      </c>
      <c r="L99" s="23">
        <v>4.6199999999999998E-2</v>
      </c>
      <c r="M99" s="23">
        <v>2.2599999999999999E-2</v>
      </c>
      <c r="N99" s="27">
        <f t="shared" si="31"/>
        <v>178017.69866650001</v>
      </c>
      <c r="O99" s="33">
        <f t="shared" si="32"/>
        <v>27732.6639975</v>
      </c>
      <c r="P99" s="33">
        <f t="shared" si="33"/>
        <v>279060.99792666669</v>
      </c>
      <c r="Q99" s="27">
        <f t="shared" si="34"/>
        <v>73596.061569916608</v>
      </c>
      <c r="R99" s="33">
        <f t="shared" si="35"/>
        <v>11465.235548750003</v>
      </c>
      <c r="S99" s="33">
        <f t="shared" si="36"/>
        <v>7408.6990600000136</v>
      </c>
      <c r="T99" s="45">
        <f t="shared" si="37"/>
        <v>5417468.0185434138</v>
      </c>
      <c r="U99" s="46">
        <f t="shared" si="38"/>
        <v>1067715.3425026669</v>
      </c>
      <c r="V99" s="46">
        <f t="shared" si="39"/>
        <v>1210978.8621299989</v>
      </c>
      <c r="W99" s="31">
        <v>0.35</v>
      </c>
      <c r="X99" s="29">
        <f t="shared" si="40"/>
        <v>-2693656.7781116273</v>
      </c>
      <c r="Y99" s="29"/>
    </row>
    <row r="100" spans="1:25" x14ac:dyDescent="0.35">
      <c r="A100" s="36">
        <v>42614</v>
      </c>
      <c r="B100" s="11">
        <v>46238363.289999999</v>
      </c>
      <c r="C100" s="9">
        <v>7203289.3500000006</v>
      </c>
      <c r="D100" s="10">
        <v>149269641.07000002</v>
      </c>
      <c r="E100" s="22">
        <v>6.5299999999999997E-2</v>
      </c>
      <c r="F100" s="23">
        <v>6.5299999999999997E-2</v>
      </c>
      <c r="G100" s="23">
        <v>2.3199999999999998E-2</v>
      </c>
      <c r="H100" s="27">
        <f t="shared" si="28"/>
        <v>251613.76023641662</v>
      </c>
      <c r="I100" s="33">
        <f t="shared" si="29"/>
        <v>39197.899546250002</v>
      </c>
      <c r="J100" s="33">
        <f t="shared" si="30"/>
        <v>288587.97273533337</v>
      </c>
      <c r="K100" s="22">
        <v>4.6199999999999998E-2</v>
      </c>
      <c r="L100" s="23">
        <v>4.6199999999999998E-2</v>
      </c>
      <c r="M100" s="23">
        <v>2.2599999999999999E-2</v>
      </c>
      <c r="N100" s="27">
        <f t="shared" si="31"/>
        <v>178017.69866650001</v>
      </c>
      <c r="O100" s="33">
        <f t="shared" si="32"/>
        <v>27732.6639975</v>
      </c>
      <c r="P100" s="33">
        <f t="shared" si="33"/>
        <v>281124.49068183335</v>
      </c>
      <c r="Q100" s="27">
        <f t="shared" si="34"/>
        <v>73596.061569916608</v>
      </c>
      <c r="R100" s="33">
        <f t="shared" si="35"/>
        <v>11465.235548750003</v>
      </c>
      <c r="S100" s="33">
        <f t="shared" si="36"/>
        <v>7463.4820535000181</v>
      </c>
      <c r="T100" s="45">
        <f t="shared" si="37"/>
        <v>5491064.0801133309</v>
      </c>
      <c r="U100" s="46">
        <f t="shared" si="38"/>
        <v>1079180.5780514169</v>
      </c>
      <c r="V100" s="46">
        <f t="shared" si="39"/>
        <v>1218442.344183499</v>
      </c>
      <c r="W100" s="31">
        <v>0.35</v>
      </c>
      <c r="X100" s="29">
        <f t="shared" si="40"/>
        <v>-2726040.4508218863</v>
      </c>
      <c r="Y100" s="29"/>
    </row>
    <row r="101" spans="1:25" x14ac:dyDescent="0.35">
      <c r="A101" s="36">
        <v>42644</v>
      </c>
      <c r="B101" s="11">
        <v>46232968.880000003</v>
      </c>
      <c r="C101" s="9">
        <v>7208683.7600000007</v>
      </c>
      <c r="D101" s="10">
        <v>149750988.39000002</v>
      </c>
      <c r="E101" s="22">
        <v>6.5299999999999997E-2</v>
      </c>
      <c r="F101" s="23">
        <v>6.5299999999999997E-2</v>
      </c>
      <c r="G101" s="23">
        <v>2.3199999999999998E-2</v>
      </c>
      <c r="H101" s="27">
        <f t="shared" si="28"/>
        <v>251584.40565533334</v>
      </c>
      <c r="I101" s="33">
        <f t="shared" si="29"/>
        <v>39227.254127333334</v>
      </c>
      <c r="J101" s="33">
        <f t="shared" si="30"/>
        <v>289518.57755400002</v>
      </c>
      <c r="K101" s="22">
        <v>4.6199999999999998E-2</v>
      </c>
      <c r="L101" s="23">
        <v>4.6199999999999998E-2</v>
      </c>
      <c r="M101" s="23">
        <v>2.2599999999999999E-2</v>
      </c>
      <c r="N101" s="27">
        <f t="shared" si="31"/>
        <v>177996.930188</v>
      </c>
      <c r="O101" s="33">
        <f t="shared" si="32"/>
        <v>27753.432476000002</v>
      </c>
      <c r="P101" s="33">
        <f t="shared" si="33"/>
        <v>282031.02813450003</v>
      </c>
      <c r="Q101" s="27">
        <f t="shared" si="34"/>
        <v>73587.475467333337</v>
      </c>
      <c r="R101" s="33">
        <f t="shared" si="35"/>
        <v>11473.821651333332</v>
      </c>
      <c r="S101" s="33">
        <f t="shared" si="36"/>
        <v>7487.5494194999919</v>
      </c>
      <c r="T101" s="45">
        <f t="shared" si="37"/>
        <v>5564651.5555806644</v>
      </c>
      <c r="U101" s="46">
        <f t="shared" si="38"/>
        <v>1090654.3997027501</v>
      </c>
      <c r="V101" s="46">
        <f t="shared" si="39"/>
        <v>1225929.8936029989</v>
      </c>
      <c r="W101" s="31">
        <v>0.35</v>
      </c>
      <c r="X101" s="29">
        <f t="shared" si="40"/>
        <v>-2758432.5471102446</v>
      </c>
      <c r="Y101" s="29"/>
    </row>
    <row r="102" spans="1:25" x14ac:dyDescent="0.35">
      <c r="A102" s="36">
        <v>42675</v>
      </c>
      <c r="B102" s="11">
        <v>46232968.880000003</v>
      </c>
      <c r="C102" s="9">
        <v>7208683.7600000007</v>
      </c>
      <c r="D102" s="10">
        <v>151347113.61000001</v>
      </c>
      <c r="E102" s="22">
        <v>6.5299999999999997E-2</v>
      </c>
      <c r="F102" s="23">
        <v>6.5299999999999997E-2</v>
      </c>
      <c r="G102" s="23">
        <v>2.3199999999999998E-2</v>
      </c>
      <c r="H102" s="27">
        <f t="shared" si="28"/>
        <v>251584.40565533334</v>
      </c>
      <c r="I102" s="33">
        <f t="shared" si="29"/>
        <v>39227.254127333334</v>
      </c>
      <c r="J102" s="33">
        <f t="shared" si="30"/>
        <v>292604.41964600002</v>
      </c>
      <c r="K102" s="22">
        <v>4.6199999999999998E-2</v>
      </c>
      <c r="L102" s="23">
        <v>4.6199999999999998E-2</v>
      </c>
      <c r="M102" s="23">
        <v>2.2599999999999999E-2</v>
      </c>
      <c r="N102" s="27">
        <f t="shared" si="31"/>
        <v>177996.930188</v>
      </c>
      <c r="O102" s="33">
        <f t="shared" si="32"/>
        <v>27753.432476000002</v>
      </c>
      <c r="P102" s="33">
        <f t="shared" si="33"/>
        <v>285037.06396550004</v>
      </c>
      <c r="Q102" s="27">
        <f t="shared" si="34"/>
        <v>73587.475467333337</v>
      </c>
      <c r="R102" s="33">
        <f t="shared" si="35"/>
        <v>11473.821651333332</v>
      </c>
      <c r="S102" s="33">
        <f t="shared" si="36"/>
        <v>7567.3556804999826</v>
      </c>
      <c r="T102" s="45">
        <f t="shared" si="37"/>
        <v>5638239.031047998</v>
      </c>
      <c r="U102" s="46">
        <f t="shared" si="38"/>
        <v>1102128.2213540834</v>
      </c>
      <c r="V102" s="46">
        <f t="shared" si="39"/>
        <v>1233497.2492834989</v>
      </c>
      <c r="W102" s="31">
        <v>0.35</v>
      </c>
      <c r="X102" s="29">
        <f t="shared" si="40"/>
        <v>-2790852.575589953</v>
      </c>
      <c r="Y102" s="29"/>
    </row>
    <row r="103" spans="1:25" x14ac:dyDescent="0.35">
      <c r="A103" s="36">
        <v>42705</v>
      </c>
      <c r="B103" s="11">
        <v>44336918.479999997</v>
      </c>
      <c r="C103" s="9">
        <v>7247022.9500000002</v>
      </c>
      <c r="D103" s="10">
        <v>147397689</v>
      </c>
      <c r="E103" s="22">
        <v>6.5299999999999997E-2</v>
      </c>
      <c r="F103" s="23">
        <v>6.5299999999999997E-2</v>
      </c>
      <c r="G103" s="23">
        <v>2.3199999999999998E-2</v>
      </c>
      <c r="H103" s="27">
        <f t="shared" si="28"/>
        <v>241266.73139533331</v>
      </c>
      <c r="I103" s="33">
        <f t="shared" si="29"/>
        <v>39435.883219583331</v>
      </c>
      <c r="J103" s="33">
        <f t="shared" si="30"/>
        <v>284968.86539999995</v>
      </c>
      <c r="K103" s="22">
        <v>4.6199999999999998E-2</v>
      </c>
      <c r="L103" s="23">
        <v>4.6199999999999998E-2</v>
      </c>
      <c r="M103" s="23">
        <v>2.2599999999999999E-2</v>
      </c>
      <c r="N103" s="27">
        <f t="shared" si="31"/>
        <v>170697.13614799999</v>
      </c>
      <c r="O103" s="33">
        <f t="shared" si="32"/>
        <v>27901.038357500001</v>
      </c>
      <c r="P103" s="33">
        <f t="shared" si="33"/>
        <v>277598.98095</v>
      </c>
      <c r="Q103" s="27">
        <f t="shared" si="34"/>
        <v>70569.595247333316</v>
      </c>
      <c r="R103" s="33">
        <f t="shared" si="35"/>
        <v>11534.84486208333</v>
      </c>
      <c r="S103" s="33">
        <f t="shared" si="36"/>
        <v>7369.8844499999541</v>
      </c>
      <c r="T103" s="45">
        <f t="shared" si="37"/>
        <v>5708808.6262953309</v>
      </c>
      <c r="U103" s="46">
        <f t="shared" si="38"/>
        <v>1113663.0662161668</v>
      </c>
      <c r="V103" s="46">
        <f t="shared" si="39"/>
        <v>1240867.1337334989</v>
      </c>
      <c r="W103" s="31">
        <v>0.35</v>
      </c>
      <c r="X103" s="40">
        <f t="shared" si="40"/>
        <v>-2822168.5891857487</v>
      </c>
      <c r="Y103" s="29"/>
    </row>
    <row r="104" spans="1:25" x14ac:dyDescent="0.35">
      <c r="A104" s="36">
        <v>42736</v>
      </c>
      <c r="B104" s="11">
        <v>44283010.890000001</v>
      </c>
      <c r="C104" s="9">
        <v>7246017.2200000007</v>
      </c>
      <c r="D104" s="10">
        <v>148311086.17000002</v>
      </c>
      <c r="E104" s="22">
        <v>6.5299999999999997E-2</v>
      </c>
      <c r="F104" s="23">
        <v>6.5299999999999997E-2</v>
      </c>
      <c r="G104" s="23">
        <v>2.3199999999999998E-2</v>
      </c>
      <c r="H104" s="27">
        <f t="shared" si="28"/>
        <v>240973.38425974999</v>
      </c>
      <c r="I104" s="33">
        <f t="shared" si="29"/>
        <v>39430.410372166669</v>
      </c>
      <c r="J104" s="33">
        <f t="shared" si="30"/>
        <v>286734.76659533335</v>
      </c>
      <c r="K104" s="22">
        <v>4.6199999999999998E-2</v>
      </c>
      <c r="L104" s="23">
        <v>4.6199999999999998E-2</v>
      </c>
      <c r="M104" s="23">
        <v>2.2599999999999999E-2</v>
      </c>
      <c r="N104" s="27">
        <f t="shared" si="31"/>
        <v>170489.5919265</v>
      </c>
      <c r="O104" s="33">
        <f t="shared" si="32"/>
        <v>27897.166297000003</v>
      </c>
      <c r="P104" s="33">
        <f t="shared" si="33"/>
        <v>279319.21228683338</v>
      </c>
      <c r="Q104" s="27">
        <f t="shared" si="34"/>
        <v>70483.792333249992</v>
      </c>
      <c r="R104" s="33">
        <f t="shared" si="35"/>
        <v>11533.244075166665</v>
      </c>
      <c r="S104" s="33">
        <f t="shared" si="36"/>
        <v>7415.5543084999663</v>
      </c>
      <c r="T104" s="45">
        <f t="shared" si="37"/>
        <v>5779292.4186285809</v>
      </c>
      <c r="U104" s="46">
        <f t="shared" si="38"/>
        <v>1125196.3102913336</v>
      </c>
      <c r="V104" s="46">
        <f t="shared" si="39"/>
        <v>1248282.6880419988</v>
      </c>
      <c r="W104" s="31">
        <v>0.35</v>
      </c>
      <c r="X104" s="29">
        <f t="shared" si="40"/>
        <v>-2853469.9959366694</v>
      </c>
      <c r="Y104" s="29"/>
    </row>
    <row r="105" spans="1:25" x14ac:dyDescent="0.35">
      <c r="A105" s="36">
        <v>42767</v>
      </c>
      <c r="B105" s="11">
        <v>44354902.350000001</v>
      </c>
      <c r="C105" s="9">
        <v>7246017.2200000007</v>
      </c>
      <c r="D105" s="10">
        <v>147483671.59999999</v>
      </c>
      <c r="E105" s="22">
        <v>6.5299999999999997E-2</v>
      </c>
      <c r="F105" s="23">
        <v>6.5299999999999997E-2</v>
      </c>
      <c r="G105" s="23">
        <v>2.3199999999999998E-2</v>
      </c>
      <c r="H105" s="27">
        <f t="shared" si="28"/>
        <v>241364.59362125001</v>
      </c>
      <c r="I105" s="33">
        <f t="shared" si="29"/>
        <v>39430.410372166669</v>
      </c>
      <c r="J105" s="33">
        <f t="shared" si="30"/>
        <v>285135.09842666663</v>
      </c>
      <c r="K105" s="22">
        <v>4.6199999999999998E-2</v>
      </c>
      <c r="L105" s="23">
        <v>4.6199999999999998E-2</v>
      </c>
      <c r="M105" s="23">
        <v>2.2599999999999999E-2</v>
      </c>
      <c r="N105" s="27">
        <f t="shared" si="31"/>
        <v>170766.37404749999</v>
      </c>
      <c r="O105" s="33">
        <f t="shared" si="32"/>
        <v>27897.166297000003</v>
      </c>
      <c r="P105" s="33">
        <f t="shared" si="33"/>
        <v>277760.91484666662</v>
      </c>
      <c r="Q105" s="27">
        <f t="shared" si="34"/>
        <v>70598.219573750015</v>
      </c>
      <c r="R105" s="33">
        <f t="shared" si="35"/>
        <v>11533.244075166665</v>
      </c>
      <c r="S105" s="33">
        <f t="shared" si="36"/>
        <v>7374.1835800000117</v>
      </c>
      <c r="T105" s="45">
        <f t="shared" si="37"/>
        <v>5849890.638202331</v>
      </c>
      <c r="U105" s="46">
        <f t="shared" si="38"/>
        <v>1136729.5543665003</v>
      </c>
      <c r="V105" s="46">
        <f t="shared" si="39"/>
        <v>1255656.8716219987</v>
      </c>
      <c r="W105" s="31">
        <v>0.35</v>
      </c>
      <c r="X105" s="29">
        <f t="shared" si="40"/>
        <v>-2884796.9724667906</v>
      </c>
      <c r="Y105" s="29"/>
    </row>
    <row r="106" spans="1:25" x14ac:dyDescent="0.35">
      <c r="A106" s="36">
        <v>42795</v>
      </c>
      <c r="B106" s="11">
        <v>44456651.879999995</v>
      </c>
      <c r="C106" s="9">
        <v>7294121.7100000009</v>
      </c>
      <c r="D106" s="10">
        <v>147222510.54999998</v>
      </c>
      <c r="E106" s="22">
        <v>6.5299999999999997E-2</v>
      </c>
      <c r="F106" s="23">
        <v>6.5299999999999997E-2</v>
      </c>
      <c r="G106" s="23">
        <v>2.3199999999999998E-2</v>
      </c>
      <c r="H106" s="27">
        <f t="shared" si="28"/>
        <v>241918.28064699995</v>
      </c>
      <c r="I106" s="33">
        <f t="shared" si="29"/>
        <v>39692.17897191667</v>
      </c>
      <c r="J106" s="33">
        <f t="shared" si="30"/>
        <v>284630.18706333329</v>
      </c>
      <c r="K106" s="22">
        <v>4.6199999999999998E-2</v>
      </c>
      <c r="L106" s="23">
        <v>4.6199999999999998E-2</v>
      </c>
      <c r="M106" s="23">
        <v>2.2599999999999999E-2</v>
      </c>
      <c r="N106" s="27">
        <f t="shared" si="31"/>
        <v>171158.10973799997</v>
      </c>
      <c r="O106" s="33">
        <f t="shared" si="32"/>
        <v>28082.368583500003</v>
      </c>
      <c r="P106" s="33">
        <f t="shared" si="33"/>
        <v>277269.06153583329</v>
      </c>
      <c r="Q106" s="27">
        <f t="shared" si="34"/>
        <v>70760.170908999979</v>
      </c>
      <c r="R106" s="33">
        <f t="shared" si="35"/>
        <v>11609.810388416667</v>
      </c>
      <c r="S106" s="33">
        <f t="shared" si="36"/>
        <v>7361.1255275000003</v>
      </c>
      <c r="T106" s="45">
        <f t="shared" si="37"/>
        <v>5920650.8091113307</v>
      </c>
      <c r="U106" s="46">
        <f t="shared" si="38"/>
        <v>1148339.3647549171</v>
      </c>
      <c r="V106" s="46">
        <f t="shared" si="39"/>
        <v>1263017.9971494987</v>
      </c>
      <c r="W106" s="31">
        <v>0.35</v>
      </c>
      <c r="X106" s="29">
        <f t="shared" si="40"/>
        <v>-2916202.8598555112</v>
      </c>
      <c r="Y106" s="29"/>
    </row>
    <row r="107" spans="1:25" x14ac:dyDescent="0.35">
      <c r="A107" s="36">
        <v>42826</v>
      </c>
      <c r="B107" s="11">
        <v>44224254.929999992</v>
      </c>
      <c r="C107" s="9">
        <v>7294043.620000001</v>
      </c>
      <c r="D107" s="10">
        <v>147232810.21000001</v>
      </c>
      <c r="E107" s="22">
        <v>6.5299999999999997E-2</v>
      </c>
      <c r="F107" s="23">
        <v>6.5299999999999997E-2</v>
      </c>
      <c r="G107" s="23">
        <v>2.3199999999999998E-2</v>
      </c>
      <c r="H107" s="27">
        <f t="shared" si="28"/>
        <v>240653.65391074994</v>
      </c>
      <c r="I107" s="33">
        <f t="shared" si="29"/>
        <v>39691.754032166667</v>
      </c>
      <c r="J107" s="33">
        <f t="shared" si="30"/>
        <v>284650.09973933332</v>
      </c>
      <c r="K107" s="22">
        <v>4.6199999999999998E-2</v>
      </c>
      <c r="L107" s="23">
        <v>4.6199999999999998E-2</v>
      </c>
      <c r="M107" s="23">
        <v>2.2599999999999999E-2</v>
      </c>
      <c r="N107" s="27">
        <f t="shared" si="31"/>
        <v>170263.38148049996</v>
      </c>
      <c r="O107" s="33">
        <f t="shared" si="32"/>
        <v>28082.067937000003</v>
      </c>
      <c r="P107" s="33">
        <f t="shared" si="33"/>
        <v>277288.45922883332</v>
      </c>
      <c r="Q107" s="27">
        <f t="shared" si="34"/>
        <v>70390.272430249985</v>
      </c>
      <c r="R107" s="33">
        <f t="shared" si="35"/>
        <v>11609.686095166664</v>
      </c>
      <c r="S107" s="33">
        <f t="shared" si="36"/>
        <v>7361.6405105000013</v>
      </c>
      <c r="T107" s="45">
        <f t="shared" si="37"/>
        <v>5991041.0815415811</v>
      </c>
      <c r="U107" s="46">
        <f t="shared" si="38"/>
        <v>1159949.0508500838</v>
      </c>
      <c r="V107" s="46">
        <f t="shared" si="39"/>
        <v>1270379.6376599986</v>
      </c>
      <c r="W107" s="31">
        <v>0.35</v>
      </c>
      <c r="X107" s="29">
        <f t="shared" si="40"/>
        <v>-2947479.4195180819</v>
      </c>
      <c r="Y107" s="29"/>
    </row>
    <row r="108" spans="1:25" x14ac:dyDescent="0.35">
      <c r="A108" s="36">
        <v>42856</v>
      </c>
      <c r="B108" s="11">
        <v>43395041.170000002</v>
      </c>
      <c r="C108" s="9">
        <v>7247585.1600000001</v>
      </c>
      <c r="D108" s="10">
        <v>182358105.28</v>
      </c>
      <c r="E108" s="22">
        <v>6.5299999999999997E-2</v>
      </c>
      <c r="F108" s="23">
        <v>6.5299999999999997E-2</v>
      </c>
      <c r="G108" s="23">
        <v>2.3199999999999998E-2</v>
      </c>
      <c r="H108" s="27">
        <f t="shared" si="28"/>
        <v>236141.34903341669</v>
      </c>
      <c r="I108" s="33">
        <f t="shared" si="29"/>
        <v>39438.942579000002</v>
      </c>
      <c r="J108" s="33">
        <f t="shared" si="30"/>
        <v>352559.00354133331</v>
      </c>
      <c r="K108" s="22">
        <v>4.6199999999999998E-2</v>
      </c>
      <c r="L108" s="23">
        <v>4.6199999999999998E-2</v>
      </c>
      <c r="M108" s="23">
        <v>2.2599999999999999E-2</v>
      </c>
      <c r="N108" s="27">
        <f t="shared" si="31"/>
        <v>167070.9085045</v>
      </c>
      <c r="O108" s="33">
        <f t="shared" si="32"/>
        <v>27903.202865999996</v>
      </c>
      <c r="P108" s="33">
        <f t="shared" si="33"/>
        <v>343441.09827733331</v>
      </c>
      <c r="Q108" s="27">
        <f t="shared" si="34"/>
        <v>69070.44052891669</v>
      </c>
      <c r="R108" s="33">
        <f t="shared" si="35"/>
        <v>11535.739713000006</v>
      </c>
      <c r="S108" s="33">
        <f t="shared" si="36"/>
        <v>9117.9052640000009</v>
      </c>
      <c r="T108" s="45">
        <f t="shared" si="37"/>
        <v>6060111.5220704982</v>
      </c>
      <c r="U108" s="46">
        <f t="shared" si="38"/>
        <v>1171484.7905630837</v>
      </c>
      <c r="V108" s="46">
        <f t="shared" si="39"/>
        <v>1279497.5429239986</v>
      </c>
      <c r="W108" s="31">
        <v>0.35</v>
      </c>
      <c r="X108" s="29">
        <f t="shared" si="40"/>
        <v>-2978882.8494451526</v>
      </c>
      <c r="Y108" s="29"/>
    </row>
    <row r="109" spans="1:25" x14ac:dyDescent="0.35">
      <c r="A109" s="36">
        <v>42887</v>
      </c>
      <c r="B109" s="11">
        <v>43319462.559999995</v>
      </c>
      <c r="C109" s="9">
        <v>7232639.8200000003</v>
      </c>
      <c r="D109" s="10">
        <v>183334685.12</v>
      </c>
      <c r="E109" s="22">
        <v>6.5299999999999997E-2</v>
      </c>
      <c r="F109" s="23">
        <v>6.5299999999999997E-2</v>
      </c>
      <c r="G109" s="23">
        <v>2.3199999999999998E-2</v>
      </c>
      <c r="H109" s="27">
        <f t="shared" si="28"/>
        <v>235730.07543066665</v>
      </c>
      <c r="I109" s="33">
        <f t="shared" si="29"/>
        <v>39357.615020500001</v>
      </c>
      <c r="J109" s="33">
        <f t="shared" si="30"/>
        <v>354447.05789866665</v>
      </c>
      <c r="K109" s="22">
        <v>4.6199999999999998E-2</v>
      </c>
      <c r="L109" s="23">
        <v>4.6199999999999998E-2</v>
      </c>
      <c r="M109" s="23">
        <v>2.2599999999999999E-2</v>
      </c>
      <c r="N109" s="27">
        <f t="shared" si="31"/>
        <v>166779.93085599996</v>
      </c>
      <c r="O109" s="33">
        <f t="shared" si="32"/>
        <v>27845.663306999999</v>
      </c>
      <c r="P109" s="33">
        <f t="shared" si="33"/>
        <v>345280.32364266663</v>
      </c>
      <c r="Q109" s="27">
        <f t="shared" si="34"/>
        <v>68950.144574666687</v>
      </c>
      <c r="R109" s="33">
        <f t="shared" si="35"/>
        <v>11511.951713500002</v>
      </c>
      <c r="S109" s="33">
        <f t="shared" si="36"/>
        <v>9166.7342560000252</v>
      </c>
      <c r="T109" s="45">
        <f t="shared" si="37"/>
        <v>6129061.6666451646</v>
      </c>
      <c r="U109" s="46">
        <f t="shared" si="38"/>
        <v>1182996.7422765838</v>
      </c>
      <c r="V109" s="46">
        <f t="shared" si="39"/>
        <v>1288664.2771799986</v>
      </c>
      <c r="W109" s="31">
        <v>0.35</v>
      </c>
      <c r="X109" s="29">
        <f t="shared" ref="X109:X127" si="41">SUM(T109:V109)*-W109</f>
        <v>-3010252.9401356117</v>
      </c>
      <c r="Y109" s="29"/>
    </row>
    <row r="110" spans="1:25" x14ac:dyDescent="0.35">
      <c r="A110" s="36">
        <v>42917</v>
      </c>
      <c r="B110" s="11">
        <v>43245129.359999999</v>
      </c>
      <c r="C110" s="9">
        <v>7232639.8200000003</v>
      </c>
      <c r="D110" s="10">
        <v>183558414.78999999</v>
      </c>
      <c r="E110" s="22">
        <v>6.5299999999999997E-2</v>
      </c>
      <c r="F110" s="23">
        <v>6.5299999999999997E-2</v>
      </c>
      <c r="G110" s="23">
        <v>2.3199999999999998E-2</v>
      </c>
      <c r="H110" s="27">
        <f t="shared" si="28"/>
        <v>235325.57893399999</v>
      </c>
      <c r="I110" s="33">
        <f t="shared" si="29"/>
        <v>39357.615020500001</v>
      </c>
      <c r="J110" s="33">
        <f t="shared" si="30"/>
        <v>354879.60192733328</v>
      </c>
      <c r="K110" s="22">
        <v>4.6199999999999998E-2</v>
      </c>
      <c r="L110" s="23">
        <v>4.6199999999999998E-2</v>
      </c>
      <c r="M110" s="23">
        <v>2.2599999999999999E-2</v>
      </c>
      <c r="N110" s="27">
        <f t="shared" si="31"/>
        <v>166493.74803599998</v>
      </c>
      <c r="O110" s="33">
        <f t="shared" si="32"/>
        <v>27845.663306999999</v>
      </c>
      <c r="P110" s="33">
        <f t="shared" si="33"/>
        <v>345701.68118783331</v>
      </c>
      <c r="Q110" s="27">
        <f t="shared" si="34"/>
        <v>68831.830898000015</v>
      </c>
      <c r="R110" s="33">
        <f t="shared" si="35"/>
        <v>11511.951713500002</v>
      </c>
      <c r="S110" s="33">
        <f t="shared" si="36"/>
        <v>9177.9207394999685</v>
      </c>
      <c r="T110" s="45">
        <f t="shared" si="37"/>
        <v>6197893.4975431645</v>
      </c>
      <c r="U110" s="46">
        <f t="shared" si="38"/>
        <v>1194508.6939900839</v>
      </c>
      <c r="V110" s="46">
        <f t="shared" si="39"/>
        <v>1297842.1979194987</v>
      </c>
      <c r="W110" s="31">
        <v>0.35</v>
      </c>
      <c r="X110" s="29">
        <f t="shared" si="41"/>
        <v>-3041585.5363084618</v>
      </c>
      <c r="Y110" s="29"/>
    </row>
    <row r="111" spans="1:25" x14ac:dyDescent="0.35">
      <c r="A111" s="36">
        <v>42948</v>
      </c>
      <c r="B111" s="11">
        <v>43217848.159999996</v>
      </c>
      <c r="C111" s="9">
        <v>7232639.8200000003</v>
      </c>
      <c r="D111" s="10">
        <v>183782816.03</v>
      </c>
      <c r="E111" s="22">
        <v>6.5299999999999997E-2</v>
      </c>
      <c r="F111" s="23">
        <v>6.5299999999999997E-2</v>
      </c>
      <c r="G111" s="23">
        <v>2.3199999999999998E-2</v>
      </c>
      <c r="H111" s="27">
        <f t="shared" si="28"/>
        <v>235177.12373733331</v>
      </c>
      <c r="I111" s="33">
        <f t="shared" si="29"/>
        <v>39357.615020500001</v>
      </c>
      <c r="J111" s="33">
        <f t="shared" si="30"/>
        <v>355313.44432466663</v>
      </c>
      <c r="K111" s="22">
        <v>4.6199999999999998E-2</v>
      </c>
      <c r="L111" s="23">
        <v>4.6199999999999998E-2</v>
      </c>
      <c r="M111" s="23">
        <v>2.2599999999999999E-2</v>
      </c>
      <c r="N111" s="27">
        <f t="shared" si="31"/>
        <v>166388.71541599996</v>
      </c>
      <c r="O111" s="33">
        <f t="shared" si="32"/>
        <v>27845.663306999999</v>
      </c>
      <c r="P111" s="33">
        <f t="shared" si="33"/>
        <v>346124.30352316663</v>
      </c>
      <c r="Q111" s="27">
        <f t="shared" si="34"/>
        <v>68788.408321333351</v>
      </c>
      <c r="R111" s="33">
        <f t="shared" si="35"/>
        <v>11511.951713500002</v>
      </c>
      <c r="S111" s="33">
        <f t="shared" si="36"/>
        <v>9189.1408015000052</v>
      </c>
      <c r="T111" s="45">
        <f t="shared" si="37"/>
        <v>6266681.9058644976</v>
      </c>
      <c r="U111" s="46">
        <f t="shared" si="38"/>
        <v>1206020.645703584</v>
      </c>
      <c r="V111" s="46">
        <f t="shared" si="39"/>
        <v>1307031.3387209987</v>
      </c>
      <c r="W111" s="31">
        <v>0.35</v>
      </c>
      <c r="X111" s="29">
        <f t="shared" si="41"/>
        <v>-3072906.8616011776</v>
      </c>
      <c r="Y111" s="29"/>
    </row>
    <row r="112" spans="1:25" x14ac:dyDescent="0.35">
      <c r="A112" s="36">
        <v>42979</v>
      </c>
      <c r="B112" s="11">
        <v>43198311.859999999</v>
      </c>
      <c r="C112" s="9">
        <v>7232639.8200000003</v>
      </c>
      <c r="D112" s="10">
        <v>184134531.13999999</v>
      </c>
      <c r="E112" s="22">
        <v>6.5299999999999997E-2</v>
      </c>
      <c r="F112" s="23">
        <v>6.5299999999999997E-2</v>
      </c>
      <c r="G112" s="23">
        <v>2.3199999999999998E-2</v>
      </c>
      <c r="H112" s="27">
        <f t="shared" si="28"/>
        <v>235070.8137048333</v>
      </c>
      <c r="I112" s="33">
        <f t="shared" si="29"/>
        <v>39357.615020500001</v>
      </c>
      <c r="J112" s="33">
        <f t="shared" si="30"/>
        <v>355993.42687066662</v>
      </c>
      <c r="K112" s="22">
        <v>4.6199999999999998E-2</v>
      </c>
      <c r="L112" s="23">
        <v>4.6199999999999998E-2</v>
      </c>
      <c r="M112" s="23">
        <v>2.2599999999999999E-2</v>
      </c>
      <c r="N112" s="27">
        <f t="shared" si="31"/>
        <v>166313.500661</v>
      </c>
      <c r="O112" s="33">
        <f t="shared" si="32"/>
        <v>27845.663306999999</v>
      </c>
      <c r="P112" s="33">
        <f t="shared" si="33"/>
        <v>346786.7003136666</v>
      </c>
      <c r="Q112" s="27">
        <f t="shared" si="34"/>
        <v>68757.313043833303</v>
      </c>
      <c r="R112" s="33">
        <f t="shared" si="35"/>
        <v>11511.951713500002</v>
      </c>
      <c r="S112" s="33">
        <f t="shared" si="36"/>
        <v>9206.7265570000163</v>
      </c>
      <c r="T112" s="45">
        <f t="shared" si="37"/>
        <v>6335439.2189083314</v>
      </c>
      <c r="U112" s="46">
        <f t="shared" si="38"/>
        <v>1217532.597417084</v>
      </c>
      <c r="V112" s="46">
        <f t="shared" si="39"/>
        <v>1316238.0652779988</v>
      </c>
      <c r="W112" s="31">
        <v>0.35</v>
      </c>
      <c r="X112" s="29">
        <f t="shared" si="41"/>
        <v>-3104223.4585611946</v>
      </c>
      <c r="Y112" s="29"/>
    </row>
    <row r="113" spans="1:25" x14ac:dyDescent="0.35">
      <c r="A113" s="36">
        <v>43009</v>
      </c>
      <c r="B113" s="11">
        <v>43765385.329999998</v>
      </c>
      <c r="C113" s="9">
        <v>7232639.8200000003</v>
      </c>
      <c r="D113" s="10">
        <v>184317222.44</v>
      </c>
      <c r="E113" s="22">
        <v>6.5299999999999997E-2</v>
      </c>
      <c r="F113" s="23">
        <v>6.5299999999999997E-2</v>
      </c>
      <c r="G113" s="23">
        <v>2.3199999999999998E-2</v>
      </c>
      <c r="H113" s="27">
        <f t="shared" si="28"/>
        <v>238156.6385040833</v>
      </c>
      <c r="I113" s="33">
        <f t="shared" si="29"/>
        <v>39357.615020500001</v>
      </c>
      <c r="J113" s="33">
        <f t="shared" si="30"/>
        <v>356346.63005066663</v>
      </c>
      <c r="K113" s="22">
        <v>4.6199999999999998E-2</v>
      </c>
      <c r="L113" s="23">
        <v>4.6199999999999998E-2</v>
      </c>
      <c r="M113" s="23">
        <v>2.2599999999999999E-2</v>
      </c>
      <c r="N113" s="27">
        <f t="shared" si="31"/>
        <v>168496.73352049998</v>
      </c>
      <c r="O113" s="33">
        <f t="shared" si="32"/>
        <v>27845.663306999999</v>
      </c>
      <c r="P113" s="33">
        <f t="shared" si="33"/>
        <v>347130.76892866666</v>
      </c>
      <c r="Q113" s="27">
        <f t="shared" si="34"/>
        <v>69659.904983583314</v>
      </c>
      <c r="R113" s="33">
        <f t="shared" si="35"/>
        <v>11511.951713500002</v>
      </c>
      <c r="S113" s="33">
        <f t="shared" si="36"/>
        <v>9215.861121999973</v>
      </c>
      <c r="T113" s="45">
        <f t="shared" si="37"/>
        <v>6405099.1238919143</v>
      </c>
      <c r="U113" s="46">
        <f t="shared" si="38"/>
        <v>1229044.5491305841</v>
      </c>
      <c r="V113" s="46">
        <f t="shared" si="39"/>
        <v>1325453.9263999988</v>
      </c>
      <c r="W113" s="31">
        <v>0.35</v>
      </c>
      <c r="X113" s="29">
        <f t="shared" si="41"/>
        <v>-3135859.1597978738</v>
      </c>
      <c r="Y113" s="29"/>
    </row>
    <row r="114" spans="1:25" x14ac:dyDescent="0.35">
      <c r="A114" s="36">
        <v>43040</v>
      </c>
      <c r="B114" s="11">
        <v>46081022.689999998</v>
      </c>
      <c r="C114" s="9">
        <v>7259164.3100000005</v>
      </c>
      <c r="D114" s="10">
        <v>184644657.31</v>
      </c>
      <c r="E114" s="22">
        <v>6.5299999999999997E-2</v>
      </c>
      <c r="F114" s="23">
        <v>6.5299999999999997E-2</v>
      </c>
      <c r="G114" s="23">
        <v>2.3199999999999998E-2</v>
      </c>
      <c r="H114" s="27">
        <f t="shared" si="28"/>
        <v>250757.5651380833</v>
      </c>
      <c r="I114" s="33">
        <f t="shared" si="29"/>
        <v>39501.952453583333</v>
      </c>
      <c r="J114" s="33">
        <f t="shared" si="30"/>
        <v>356979.67079933331</v>
      </c>
      <c r="K114" s="22">
        <v>4.6199999999999998E-2</v>
      </c>
      <c r="L114" s="23">
        <v>4.6199999999999998E-2</v>
      </c>
      <c r="M114" s="23">
        <v>2.2599999999999999E-2</v>
      </c>
      <c r="N114" s="27">
        <f t="shared" si="31"/>
        <v>177411.93735649998</v>
      </c>
      <c r="O114" s="33">
        <f t="shared" si="32"/>
        <v>27947.7825935</v>
      </c>
      <c r="P114" s="33">
        <f t="shared" si="33"/>
        <v>347747.43793383328</v>
      </c>
      <c r="Q114" s="27">
        <f t="shared" si="34"/>
        <v>73345.627781583316</v>
      </c>
      <c r="R114" s="33">
        <f t="shared" si="35"/>
        <v>11554.169860083333</v>
      </c>
      <c r="S114" s="33">
        <f t="shared" si="36"/>
        <v>9232.232865500031</v>
      </c>
      <c r="T114" s="45">
        <f t="shared" si="37"/>
        <v>6478444.7516734973</v>
      </c>
      <c r="U114" s="46">
        <f t="shared" si="38"/>
        <v>1240598.7189906675</v>
      </c>
      <c r="V114" s="46">
        <f t="shared" si="39"/>
        <v>1334686.1592654989</v>
      </c>
      <c r="W114" s="31">
        <v>0.35</v>
      </c>
      <c r="X114" s="29">
        <f t="shared" si="41"/>
        <v>-3168805.3704753821</v>
      </c>
      <c r="Y114" s="29"/>
    </row>
    <row r="115" spans="1:25" x14ac:dyDescent="0.35">
      <c r="A115" s="36">
        <v>43070</v>
      </c>
      <c r="B115" s="11">
        <v>44141667.160000011</v>
      </c>
      <c r="C115" s="9">
        <v>7058966.8799999999</v>
      </c>
      <c r="D115" s="10">
        <v>184727231.41</v>
      </c>
      <c r="E115" s="22">
        <v>6.5299999999999997E-2</v>
      </c>
      <c r="F115" s="23">
        <v>6.5299999999999997E-2</v>
      </c>
      <c r="G115" s="23">
        <v>2.3199999999999998E-2</v>
      </c>
      <c r="H115" s="27">
        <f t="shared" si="28"/>
        <v>240204.23879566672</v>
      </c>
      <c r="I115" s="33">
        <f t="shared" si="29"/>
        <v>38412.544772000001</v>
      </c>
      <c r="J115" s="33">
        <f t="shared" si="30"/>
        <v>357139.31405933335</v>
      </c>
      <c r="K115" s="22">
        <v>4.6199999999999998E-2</v>
      </c>
      <c r="L115" s="23">
        <v>4.6199999999999998E-2</v>
      </c>
      <c r="M115" s="23">
        <v>2.2599999999999999E-2</v>
      </c>
      <c r="N115" s="27">
        <f t="shared" si="31"/>
        <v>169945.41856600004</v>
      </c>
      <c r="O115" s="33">
        <f t="shared" si="32"/>
        <v>27177.022487999999</v>
      </c>
      <c r="P115" s="33">
        <f t="shared" si="33"/>
        <v>347902.95248883328</v>
      </c>
      <c r="Q115" s="27">
        <f t="shared" si="34"/>
        <v>70258.820229666686</v>
      </c>
      <c r="R115" s="33">
        <f t="shared" si="35"/>
        <v>11235.522284000002</v>
      </c>
      <c r="S115" s="33">
        <f t="shared" si="36"/>
        <v>9236.3615705000702</v>
      </c>
      <c r="T115" s="45">
        <f t="shared" si="37"/>
        <v>6548703.5719031636</v>
      </c>
      <c r="U115" s="46">
        <f t="shared" si="38"/>
        <v>1251834.2412746674</v>
      </c>
      <c r="V115" s="46">
        <f t="shared" si="39"/>
        <v>1343922.5208359989</v>
      </c>
      <c r="W115" s="31">
        <v>0.21</v>
      </c>
      <c r="X115" s="40">
        <f t="shared" si="41"/>
        <v>-1920336.6701429044</v>
      </c>
      <c r="Y115" s="29">
        <f>SUM(T115:V115)*-(0.35-0.21)</f>
        <v>-1280224.4467619362</v>
      </c>
    </row>
    <row r="116" spans="1:25" x14ac:dyDescent="0.35">
      <c r="A116" s="36">
        <v>43101</v>
      </c>
      <c r="B116" s="11">
        <v>38334423.270000011</v>
      </c>
      <c r="C116" s="9">
        <v>7616453.8299999991</v>
      </c>
      <c r="D116" s="10">
        <v>185137078.32999998</v>
      </c>
      <c r="E116" s="22">
        <v>6.5299999999999997E-2</v>
      </c>
      <c r="F116" s="23">
        <v>6.5299999999999997E-2</v>
      </c>
      <c r="G116" s="23">
        <v>2.3199999999999998E-2</v>
      </c>
      <c r="H116" s="27">
        <f t="shared" si="28"/>
        <v>208603.15329425005</v>
      </c>
      <c r="I116" s="33">
        <f t="shared" si="29"/>
        <v>41446.202924916659</v>
      </c>
      <c r="J116" s="33">
        <f t="shared" si="30"/>
        <v>357931.6847713333</v>
      </c>
      <c r="K116" s="22">
        <v>4.6199999999999998E-2</v>
      </c>
      <c r="L116" s="23">
        <v>4.6199999999999998E-2</v>
      </c>
      <c r="M116" s="23">
        <v>2.2599999999999999E-2</v>
      </c>
      <c r="N116" s="27">
        <f t="shared" si="31"/>
        <v>147587.52958950002</v>
      </c>
      <c r="O116" s="33">
        <f t="shared" si="32"/>
        <v>29323.347245499997</v>
      </c>
      <c r="P116" s="33">
        <f t="shared" si="33"/>
        <v>348674.8308548333</v>
      </c>
      <c r="Q116" s="27">
        <f t="shared" si="34"/>
        <v>61015.623704750033</v>
      </c>
      <c r="R116" s="33">
        <f t="shared" si="35"/>
        <v>12122.855679416662</v>
      </c>
      <c r="S116" s="33">
        <f t="shared" si="36"/>
        <v>9256.8539164999966</v>
      </c>
      <c r="T116" s="45">
        <f t="shared" si="37"/>
        <v>6609719.1956079137</v>
      </c>
      <c r="U116" s="46">
        <f t="shared" si="38"/>
        <v>1263957.096954084</v>
      </c>
      <c r="V116" s="46">
        <f t="shared" si="39"/>
        <v>1353179.3747524989</v>
      </c>
      <c r="W116" s="31">
        <v>0.21</v>
      </c>
      <c r="X116" s="29">
        <f t="shared" si="41"/>
        <v>-1937639.6901360441</v>
      </c>
      <c r="Y116" s="29">
        <f>Y115</f>
        <v>-1280224.4467619362</v>
      </c>
    </row>
    <row r="117" spans="1:25" x14ac:dyDescent="0.35">
      <c r="A117" s="36">
        <v>43132</v>
      </c>
      <c r="B117" s="11">
        <v>38343453.420000039</v>
      </c>
      <c r="C117" s="9">
        <v>7618591.8999999994</v>
      </c>
      <c r="D117" s="10">
        <v>185151722.07999998</v>
      </c>
      <c r="E117" s="22">
        <v>6.5299999999999997E-2</v>
      </c>
      <c r="F117" s="23">
        <v>6.5299999999999997E-2</v>
      </c>
      <c r="G117" s="23">
        <v>2.3199999999999998E-2</v>
      </c>
      <c r="H117" s="27">
        <f t="shared" si="28"/>
        <v>208652.2923605002</v>
      </c>
      <c r="I117" s="33">
        <f t="shared" si="29"/>
        <v>41457.837589166658</v>
      </c>
      <c r="J117" s="33">
        <f t="shared" si="30"/>
        <v>357959.99602133333</v>
      </c>
      <c r="K117" s="22">
        <v>4.6199999999999998E-2</v>
      </c>
      <c r="L117" s="23">
        <v>4.6199999999999998E-2</v>
      </c>
      <c r="M117" s="23">
        <v>2.2599999999999999E-2</v>
      </c>
      <c r="N117" s="27">
        <f t="shared" si="31"/>
        <v>147622.29566700014</v>
      </c>
      <c r="O117" s="33">
        <f t="shared" si="32"/>
        <v>29331.578814999997</v>
      </c>
      <c r="P117" s="33">
        <f t="shared" si="33"/>
        <v>348702.40991733328</v>
      </c>
      <c r="Q117" s="27">
        <f t="shared" si="34"/>
        <v>61029.996693500056</v>
      </c>
      <c r="R117" s="33">
        <f t="shared" si="35"/>
        <v>12126.258774166661</v>
      </c>
      <c r="S117" s="33">
        <f t="shared" si="36"/>
        <v>9257.5861040000455</v>
      </c>
      <c r="T117" s="45">
        <f t="shared" si="37"/>
        <v>6670749.192301414</v>
      </c>
      <c r="U117" s="46">
        <f t="shared" si="38"/>
        <v>1276083.3557282507</v>
      </c>
      <c r="V117" s="46">
        <f t="shared" si="39"/>
        <v>1362436.9608564989</v>
      </c>
      <c r="W117" s="31">
        <v>0.21</v>
      </c>
      <c r="X117" s="29">
        <f t="shared" si="41"/>
        <v>-1954946.5968660943</v>
      </c>
      <c r="Y117" s="29">
        <f t="shared" ref="Y117:Y127" si="42">Y116</f>
        <v>-1280224.4467619362</v>
      </c>
    </row>
    <row r="118" spans="1:25" x14ac:dyDescent="0.35">
      <c r="A118" s="36">
        <v>43160</v>
      </c>
      <c r="B118" s="11">
        <v>38305502.739999987</v>
      </c>
      <c r="C118" s="9">
        <v>7617838.8499999996</v>
      </c>
      <c r="D118" s="10">
        <v>185357707.90000001</v>
      </c>
      <c r="E118" s="22">
        <v>6.5299999999999997E-2</v>
      </c>
      <c r="F118" s="23">
        <v>6.5299999999999997E-2</v>
      </c>
      <c r="G118" s="23">
        <v>2.3199999999999998E-2</v>
      </c>
      <c r="H118" s="27">
        <f t="shared" si="28"/>
        <v>208445.77741016657</v>
      </c>
      <c r="I118" s="33">
        <f t="shared" si="29"/>
        <v>41453.739742083329</v>
      </c>
      <c r="J118" s="33">
        <f t="shared" si="30"/>
        <v>358358.23527333332</v>
      </c>
      <c r="K118" s="22">
        <v>4.6199999999999998E-2</v>
      </c>
      <c r="L118" s="23">
        <v>4.6199999999999998E-2</v>
      </c>
      <c r="M118" s="23">
        <v>2.2599999999999999E-2</v>
      </c>
      <c r="N118" s="27">
        <f t="shared" si="31"/>
        <v>147476.18554899996</v>
      </c>
      <c r="O118" s="33">
        <f t="shared" si="32"/>
        <v>29328.679572499997</v>
      </c>
      <c r="P118" s="33">
        <f t="shared" si="33"/>
        <v>349090.34987833333</v>
      </c>
      <c r="Q118" s="27">
        <f t="shared" si="34"/>
        <v>60969.591861166613</v>
      </c>
      <c r="R118" s="33">
        <f t="shared" si="35"/>
        <v>12125.060169583332</v>
      </c>
      <c r="S118" s="33">
        <f t="shared" si="36"/>
        <v>9267.8853949999902</v>
      </c>
      <c r="T118" s="45">
        <f t="shared" si="37"/>
        <v>6731718.784162581</v>
      </c>
      <c r="U118" s="46">
        <f t="shared" si="38"/>
        <v>1288208.4158978341</v>
      </c>
      <c r="V118" s="46">
        <f t="shared" si="39"/>
        <v>1371704.8462514989</v>
      </c>
      <c r="W118" s="31">
        <v>0.21</v>
      </c>
      <c r="X118" s="29">
        <f t="shared" si="41"/>
        <v>-1972242.729725502</v>
      </c>
      <c r="Y118" s="29">
        <f t="shared" si="42"/>
        <v>-1280224.4467619362</v>
      </c>
    </row>
    <row r="119" spans="1:25" x14ac:dyDescent="0.35">
      <c r="A119" s="36">
        <v>43191</v>
      </c>
      <c r="B119" s="11">
        <v>38369248.199999996</v>
      </c>
      <c r="C119" s="9">
        <v>7618083.959999999</v>
      </c>
      <c r="D119" s="10">
        <v>185232380.15000004</v>
      </c>
      <c r="E119" s="22">
        <v>6.5299999999999997E-2</v>
      </c>
      <c r="F119" s="23">
        <v>6.5299999999999997E-2</v>
      </c>
      <c r="G119" s="23">
        <v>2.3199999999999998E-2</v>
      </c>
      <c r="H119" s="27">
        <f t="shared" si="28"/>
        <v>208792.65895499996</v>
      </c>
      <c r="I119" s="33">
        <f t="shared" si="29"/>
        <v>41455.073548999993</v>
      </c>
      <c r="J119" s="33">
        <f t="shared" si="30"/>
        <v>358115.93495666672</v>
      </c>
      <c r="K119" s="22">
        <v>4.6199999999999998E-2</v>
      </c>
      <c r="L119" s="23">
        <v>4.6199999999999998E-2</v>
      </c>
      <c r="M119" s="23">
        <v>2.2599999999999999E-2</v>
      </c>
      <c r="N119" s="27">
        <f t="shared" si="31"/>
        <v>147721.60556999999</v>
      </c>
      <c r="O119" s="33">
        <f t="shared" si="32"/>
        <v>29329.623245999992</v>
      </c>
      <c r="P119" s="33">
        <f t="shared" si="33"/>
        <v>348854.31594916672</v>
      </c>
      <c r="Q119" s="27">
        <f t="shared" si="34"/>
        <v>61071.053384999977</v>
      </c>
      <c r="R119" s="33">
        <f t="shared" si="35"/>
        <v>12125.450303000001</v>
      </c>
      <c r="S119" s="33">
        <f t="shared" si="36"/>
        <v>9261.619007500005</v>
      </c>
      <c r="T119" s="45">
        <f t="shared" si="37"/>
        <v>6792789.8375475807</v>
      </c>
      <c r="U119" s="46">
        <f t="shared" si="38"/>
        <v>1300333.866200834</v>
      </c>
      <c r="V119" s="46">
        <f t="shared" si="39"/>
        <v>1380966.4652589988</v>
      </c>
      <c r="W119" s="31">
        <v>0.21</v>
      </c>
      <c r="X119" s="29">
        <f t="shared" si="41"/>
        <v>-1989558.9354915568</v>
      </c>
      <c r="Y119" s="29">
        <f t="shared" si="42"/>
        <v>-1280224.4467619362</v>
      </c>
    </row>
    <row r="120" spans="1:25" x14ac:dyDescent="0.35">
      <c r="A120" s="36">
        <v>43221</v>
      </c>
      <c r="B120" s="11">
        <v>38443631.540000014</v>
      </c>
      <c r="C120" s="9">
        <v>7620555.5399999991</v>
      </c>
      <c r="D120" s="10">
        <v>185242163.49000001</v>
      </c>
      <c r="E120" s="22">
        <v>6.5299999999999997E-2</v>
      </c>
      <c r="F120" s="23">
        <v>6.5299999999999997E-2</v>
      </c>
      <c r="G120" s="23">
        <v>2.3199999999999998E-2</v>
      </c>
      <c r="H120" s="27">
        <f t="shared" si="28"/>
        <v>209197.42829683342</v>
      </c>
      <c r="I120" s="33">
        <f t="shared" si="29"/>
        <v>41468.523063499997</v>
      </c>
      <c r="J120" s="33">
        <f t="shared" si="30"/>
        <v>358134.849414</v>
      </c>
      <c r="K120" s="22">
        <v>4.6199999999999998E-2</v>
      </c>
      <c r="L120" s="23">
        <v>4.6199999999999998E-2</v>
      </c>
      <c r="M120" s="23">
        <v>2.2599999999999999E-2</v>
      </c>
      <c r="N120" s="27">
        <f t="shared" si="31"/>
        <v>148007.98142900006</v>
      </c>
      <c r="O120" s="33">
        <f t="shared" si="32"/>
        <v>29339.138828999992</v>
      </c>
      <c r="P120" s="33">
        <f t="shared" si="33"/>
        <v>348872.7412395</v>
      </c>
      <c r="Q120" s="27">
        <f t="shared" si="34"/>
        <v>61189.446867833351</v>
      </c>
      <c r="R120" s="33">
        <f t="shared" si="35"/>
        <v>12129.384234500005</v>
      </c>
      <c r="S120" s="33">
        <f t="shared" si="36"/>
        <v>9262.1081744999974</v>
      </c>
      <c r="T120" s="45">
        <f t="shared" si="37"/>
        <v>6853979.2844154136</v>
      </c>
      <c r="U120" s="46">
        <f t="shared" si="38"/>
        <v>1312463.2504353342</v>
      </c>
      <c r="V120" s="46">
        <f t="shared" si="39"/>
        <v>1390228.5734334989</v>
      </c>
      <c r="W120" s="31">
        <v>0.21</v>
      </c>
      <c r="X120" s="29">
        <f t="shared" si="41"/>
        <v>-2006900.9327396916</v>
      </c>
      <c r="Y120" s="29">
        <f t="shared" si="42"/>
        <v>-1280224.4467619362</v>
      </c>
    </row>
    <row r="121" spans="1:25" x14ac:dyDescent="0.35">
      <c r="A121" s="36">
        <v>43252</v>
      </c>
      <c r="B121" s="11">
        <v>38227754.190000005</v>
      </c>
      <c r="C121" s="9">
        <v>7610687.8699999992</v>
      </c>
      <c r="D121" s="10">
        <v>185274552.94999999</v>
      </c>
      <c r="E121" s="22">
        <v>6.5299999999999997E-2</v>
      </c>
      <c r="F121" s="23">
        <v>6.5299999999999997E-2</v>
      </c>
      <c r="G121" s="23">
        <v>2.3199999999999998E-2</v>
      </c>
      <c r="H121" s="27">
        <f t="shared" si="28"/>
        <v>208022.69571725003</v>
      </c>
      <c r="I121" s="33">
        <f t="shared" si="29"/>
        <v>41414.826492583328</v>
      </c>
      <c r="J121" s="33">
        <f t="shared" si="30"/>
        <v>358197.46903666662</v>
      </c>
      <c r="K121" s="22">
        <v>4.6199999999999998E-2</v>
      </c>
      <c r="L121" s="23">
        <v>4.6199999999999998E-2</v>
      </c>
      <c r="M121" s="23">
        <v>2.2599999999999999E-2</v>
      </c>
      <c r="N121" s="27">
        <f t="shared" si="31"/>
        <v>147176.85363150001</v>
      </c>
      <c r="O121" s="33">
        <f t="shared" si="32"/>
        <v>29301.148299499997</v>
      </c>
      <c r="P121" s="33">
        <f t="shared" si="33"/>
        <v>348933.74138916662</v>
      </c>
      <c r="Q121" s="27">
        <f t="shared" si="34"/>
        <v>60845.842085750017</v>
      </c>
      <c r="R121" s="33">
        <f t="shared" si="35"/>
        <v>12113.678193083331</v>
      </c>
      <c r="S121" s="33">
        <f t="shared" si="36"/>
        <v>9263.7276474999962</v>
      </c>
      <c r="T121" s="45">
        <f t="shared" si="37"/>
        <v>6914825.1265011635</v>
      </c>
      <c r="U121" s="46">
        <f t="shared" si="38"/>
        <v>1324576.9286284174</v>
      </c>
      <c r="V121" s="46">
        <f t="shared" si="39"/>
        <v>1399492.301080999</v>
      </c>
      <c r="W121" s="31">
        <v>0.21</v>
      </c>
      <c r="X121" s="29">
        <f t="shared" si="41"/>
        <v>-2024167.8148042217</v>
      </c>
      <c r="Y121" s="29">
        <f t="shared" si="42"/>
        <v>-1280224.4467619362</v>
      </c>
    </row>
    <row r="122" spans="1:25" x14ac:dyDescent="0.35">
      <c r="A122" s="36">
        <v>43282</v>
      </c>
      <c r="B122" s="11">
        <v>38229525.100000016</v>
      </c>
      <c r="C122" s="9">
        <v>7880432.4799999995</v>
      </c>
      <c r="D122" s="10">
        <v>198405948.00999999</v>
      </c>
      <c r="E122" s="22">
        <v>6.5299999999999997E-2</v>
      </c>
      <c r="F122" s="23">
        <v>6.5299999999999997E-2</v>
      </c>
      <c r="G122" s="23">
        <v>2.3199999999999998E-2</v>
      </c>
      <c r="H122" s="27">
        <f t="shared" si="28"/>
        <v>208032.33241916672</v>
      </c>
      <c r="I122" s="33">
        <f t="shared" si="29"/>
        <v>42882.686745333333</v>
      </c>
      <c r="J122" s="33">
        <f t="shared" si="30"/>
        <v>383584.8328193333</v>
      </c>
      <c r="K122" s="22">
        <v>4.6199999999999998E-2</v>
      </c>
      <c r="L122" s="23">
        <v>4.6199999999999998E-2</v>
      </c>
      <c r="M122" s="23">
        <v>2.2599999999999999E-2</v>
      </c>
      <c r="N122" s="27">
        <f t="shared" si="31"/>
        <v>147183.67163500006</v>
      </c>
      <c r="O122" s="33">
        <f t="shared" si="32"/>
        <v>30339.665047999995</v>
      </c>
      <c r="P122" s="33">
        <f t="shared" si="33"/>
        <v>373664.53541883331</v>
      </c>
      <c r="Q122" s="27">
        <f t="shared" si="34"/>
        <v>60848.660784166656</v>
      </c>
      <c r="R122" s="33">
        <f t="shared" si="35"/>
        <v>12543.021697333337</v>
      </c>
      <c r="S122" s="33">
        <f t="shared" si="36"/>
        <v>9920.2974004999851</v>
      </c>
      <c r="T122" s="45">
        <f t="shared" si="37"/>
        <v>6975673.7872853298</v>
      </c>
      <c r="U122" s="46">
        <f t="shared" si="38"/>
        <v>1337119.9503257507</v>
      </c>
      <c r="V122" s="46">
        <f t="shared" si="39"/>
        <v>1409412.5984814989</v>
      </c>
      <c r="W122" s="31">
        <v>0.21</v>
      </c>
      <c r="X122" s="29">
        <f t="shared" si="41"/>
        <v>-2041663.3305794417</v>
      </c>
      <c r="Y122" s="29">
        <f t="shared" si="42"/>
        <v>-1280224.4467619362</v>
      </c>
    </row>
    <row r="123" spans="1:25" x14ac:dyDescent="0.35">
      <c r="A123" s="36">
        <v>43313</v>
      </c>
      <c r="B123" s="11">
        <v>38747518.160000004</v>
      </c>
      <c r="C123" s="9">
        <v>7878232.2899999991</v>
      </c>
      <c r="D123" s="10">
        <v>198359982.47000003</v>
      </c>
      <c r="E123" s="22">
        <v>6.5299999999999997E-2</v>
      </c>
      <c r="F123" s="23">
        <v>6.5299999999999997E-2</v>
      </c>
      <c r="G123" s="23">
        <v>2.3199999999999998E-2</v>
      </c>
      <c r="H123" s="27">
        <f t="shared" si="28"/>
        <v>210851.07798733332</v>
      </c>
      <c r="I123" s="33">
        <f t="shared" si="29"/>
        <v>42870.714044749991</v>
      </c>
      <c r="J123" s="33">
        <f t="shared" si="30"/>
        <v>383495.96610866673</v>
      </c>
      <c r="K123" s="22">
        <v>4.6199999999999998E-2</v>
      </c>
      <c r="L123" s="23">
        <v>4.6199999999999998E-2</v>
      </c>
      <c r="M123" s="23">
        <v>2.2599999999999999E-2</v>
      </c>
      <c r="N123" s="27">
        <f t="shared" si="31"/>
        <v>149177.94491600001</v>
      </c>
      <c r="O123" s="33">
        <f t="shared" si="32"/>
        <v>30331.194316499998</v>
      </c>
      <c r="P123" s="33">
        <f t="shared" si="33"/>
        <v>373577.96698516671</v>
      </c>
      <c r="Q123" s="27">
        <f t="shared" si="34"/>
        <v>61673.133071333315</v>
      </c>
      <c r="R123" s="33">
        <f t="shared" si="35"/>
        <v>12539.519728249994</v>
      </c>
      <c r="S123" s="33">
        <f t="shared" si="36"/>
        <v>9917.9991235000198</v>
      </c>
      <c r="T123" s="45">
        <f t="shared" si="37"/>
        <v>7037346.9203566629</v>
      </c>
      <c r="U123" s="46">
        <f t="shared" si="38"/>
        <v>1349659.4700540008</v>
      </c>
      <c r="V123" s="46">
        <f t="shared" si="39"/>
        <v>1419330.5976049989</v>
      </c>
      <c r="W123" s="31">
        <v>0.21</v>
      </c>
      <c r="X123" s="29">
        <f t="shared" si="41"/>
        <v>-2059330.7674832891</v>
      </c>
      <c r="Y123" s="29">
        <f t="shared" si="42"/>
        <v>-1280224.4467619362</v>
      </c>
    </row>
    <row r="124" spans="1:25" x14ac:dyDescent="0.35">
      <c r="A124" s="36">
        <v>43344</v>
      </c>
      <c r="B124" s="11">
        <v>39086304.51000002</v>
      </c>
      <c r="C124" s="9">
        <v>7877890.7999999989</v>
      </c>
      <c r="D124" s="10">
        <v>198565872.95000002</v>
      </c>
      <c r="E124" s="22">
        <v>6.5299999999999997E-2</v>
      </c>
      <c r="F124" s="23">
        <v>6.5299999999999997E-2</v>
      </c>
      <c r="G124" s="23">
        <v>2.3199999999999998E-2</v>
      </c>
      <c r="H124" s="27">
        <f t="shared" si="28"/>
        <v>212694.64037525011</v>
      </c>
      <c r="I124" s="33">
        <f t="shared" si="29"/>
        <v>42868.855769999987</v>
      </c>
      <c r="J124" s="33">
        <f t="shared" si="30"/>
        <v>383894.02103666664</v>
      </c>
      <c r="K124" s="22">
        <v>4.6199999999999998E-2</v>
      </c>
      <c r="L124" s="23">
        <v>4.6199999999999998E-2</v>
      </c>
      <c r="M124" s="23">
        <v>2.2599999999999999E-2</v>
      </c>
      <c r="N124" s="27">
        <f t="shared" si="31"/>
        <v>150482.27236350006</v>
      </c>
      <c r="O124" s="33">
        <f t="shared" si="32"/>
        <v>30329.879579999993</v>
      </c>
      <c r="P124" s="33">
        <f t="shared" si="33"/>
        <v>373965.72738916666</v>
      </c>
      <c r="Q124" s="27">
        <f t="shared" si="34"/>
        <v>62212.368011750048</v>
      </c>
      <c r="R124" s="33">
        <f t="shared" si="35"/>
        <v>12538.976189999994</v>
      </c>
      <c r="S124" s="33">
        <f t="shared" si="36"/>
        <v>9928.2936474999879</v>
      </c>
      <c r="T124" s="45">
        <f t="shared" si="37"/>
        <v>7099559.2883684132</v>
      </c>
      <c r="U124" s="46">
        <f t="shared" si="38"/>
        <v>1362198.4462440009</v>
      </c>
      <c r="V124" s="46">
        <f t="shared" si="39"/>
        <v>1429258.8912524988</v>
      </c>
      <c r="W124" s="31">
        <v>0.21</v>
      </c>
      <c r="X124" s="29">
        <f t="shared" si="41"/>
        <v>-2077113.4914316318</v>
      </c>
      <c r="Y124" s="29">
        <f t="shared" si="42"/>
        <v>-1280224.4467619362</v>
      </c>
    </row>
    <row r="125" spans="1:25" x14ac:dyDescent="0.35">
      <c r="A125" s="36">
        <v>43374</v>
      </c>
      <c r="B125" s="11">
        <v>39389883.249999985</v>
      </c>
      <c r="C125" s="9">
        <v>7877890.7999999989</v>
      </c>
      <c r="D125" s="10">
        <v>198482563.38000005</v>
      </c>
      <c r="E125" s="22">
        <v>6.5299999999999997E-2</v>
      </c>
      <c r="F125" s="23">
        <v>6.5299999999999997E-2</v>
      </c>
      <c r="G125" s="23">
        <v>2.3199999999999998E-2</v>
      </c>
      <c r="H125" s="27">
        <f t="shared" si="28"/>
        <v>214346.61468541657</v>
      </c>
      <c r="I125" s="33">
        <f t="shared" si="29"/>
        <v>42868.855769999987</v>
      </c>
      <c r="J125" s="33">
        <f t="shared" si="30"/>
        <v>383732.95586800011</v>
      </c>
      <c r="K125" s="22">
        <v>4.6199999999999998E-2</v>
      </c>
      <c r="L125" s="23">
        <v>4.6199999999999998E-2</v>
      </c>
      <c r="M125" s="23">
        <v>2.2599999999999999E-2</v>
      </c>
      <c r="N125" s="27">
        <f t="shared" si="31"/>
        <v>151651.05051249993</v>
      </c>
      <c r="O125" s="33">
        <f t="shared" si="32"/>
        <v>30329.879579999993</v>
      </c>
      <c r="P125" s="33">
        <f t="shared" si="33"/>
        <v>373808.82769900007</v>
      </c>
      <c r="Q125" s="27">
        <f t="shared" si="34"/>
        <v>62695.564172916638</v>
      </c>
      <c r="R125" s="33">
        <f t="shared" si="35"/>
        <v>12538.976189999994</v>
      </c>
      <c r="S125" s="33">
        <f t="shared" si="36"/>
        <v>9924.1281690000324</v>
      </c>
      <c r="T125" s="45">
        <f t="shared" si="37"/>
        <v>7162254.8525413303</v>
      </c>
      <c r="U125" s="46">
        <f t="shared" si="38"/>
        <v>1374737.422434001</v>
      </c>
      <c r="V125" s="46">
        <f t="shared" si="39"/>
        <v>1439183.0194214988</v>
      </c>
      <c r="W125" s="31">
        <v>0.21</v>
      </c>
      <c r="X125" s="29">
        <f t="shared" si="41"/>
        <v>-2094996.8118233343</v>
      </c>
      <c r="Y125" s="29">
        <f t="shared" si="42"/>
        <v>-1280224.4467619362</v>
      </c>
    </row>
    <row r="126" spans="1:25" x14ac:dyDescent="0.35">
      <c r="A126" s="36">
        <v>43405</v>
      </c>
      <c r="B126" s="11">
        <v>40037523.990000002</v>
      </c>
      <c r="C126" s="9">
        <v>7921110.1200000001</v>
      </c>
      <c r="D126" s="10">
        <v>207960577.84999999</v>
      </c>
      <c r="E126" s="22">
        <v>6.5299999999999997E-2</v>
      </c>
      <c r="F126" s="23">
        <v>6.5299999999999997E-2</v>
      </c>
      <c r="G126" s="23">
        <v>2.3199999999999998E-2</v>
      </c>
      <c r="H126" s="27">
        <f t="shared" si="28"/>
        <v>217870.85971224998</v>
      </c>
      <c r="I126" s="33">
        <f t="shared" si="29"/>
        <v>43104.040903000001</v>
      </c>
      <c r="J126" s="33">
        <f t="shared" si="30"/>
        <v>402057.11717666662</v>
      </c>
      <c r="K126" s="22">
        <v>4.6199999999999998E-2</v>
      </c>
      <c r="L126" s="23">
        <v>4.6199999999999998E-2</v>
      </c>
      <c r="M126" s="23">
        <v>2.2599999999999999E-2</v>
      </c>
      <c r="N126" s="27">
        <f t="shared" si="31"/>
        <v>154144.46736149999</v>
      </c>
      <c r="O126" s="33">
        <f t="shared" si="32"/>
        <v>30496.273961999996</v>
      </c>
      <c r="P126" s="33">
        <f t="shared" si="33"/>
        <v>391659.08828416659</v>
      </c>
      <c r="Q126" s="27">
        <f t="shared" si="34"/>
        <v>63726.392350749986</v>
      </c>
      <c r="R126" s="33">
        <f t="shared" si="35"/>
        <v>12607.766941000005</v>
      </c>
      <c r="S126" s="33">
        <f t="shared" si="36"/>
        <v>10398.028892500035</v>
      </c>
      <c r="T126" s="45">
        <f t="shared" si="37"/>
        <v>7225981.2448920803</v>
      </c>
      <c r="U126" s="46">
        <f t="shared" si="38"/>
        <v>1387345.189375001</v>
      </c>
      <c r="V126" s="46">
        <f t="shared" si="39"/>
        <v>1449581.0483139989</v>
      </c>
      <c r="W126" s="31">
        <v>0.21</v>
      </c>
      <c r="X126" s="29">
        <f t="shared" si="41"/>
        <v>-2113210.5713420268</v>
      </c>
      <c r="Y126" s="29">
        <f t="shared" si="42"/>
        <v>-1280224.4467619362</v>
      </c>
    </row>
    <row r="127" spans="1:25" x14ac:dyDescent="0.35">
      <c r="A127" s="37">
        <v>43435</v>
      </c>
      <c r="B127" s="12">
        <v>42832155.160000019</v>
      </c>
      <c r="C127" s="13">
        <v>7921110.1200000001</v>
      </c>
      <c r="D127" s="14">
        <v>208155661.73000002</v>
      </c>
      <c r="E127" s="24">
        <v>6.5299999999999997E-2</v>
      </c>
      <c r="F127" s="25">
        <v>6.5299999999999997E-2</v>
      </c>
      <c r="G127" s="25">
        <v>2.3199999999999998E-2</v>
      </c>
      <c r="H127" s="28">
        <f t="shared" si="28"/>
        <v>233078.31099566678</v>
      </c>
      <c r="I127" s="34">
        <f t="shared" si="29"/>
        <v>43104.040903000001</v>
      </c>
      <c r="J127" s="34">
        <f t="shared" si="30"/>
        <v>402434.27934466669</v>
      </c>
      <c r="K127" s="24">
        <v>4.6199999999999998E-2</v>
      </c>
      <c r="L127" s="25">
        <v>4.6199999999999998E-2</v>
      </c>
      <c r="M127" s="25">
        <v>2.2599999999999999E-2</v>
      </c>
      <c r="N127" s="28">
        <f t="shared" si="31"/>
        <v>164903.79736600007</v>
      </c>
      <c r="O127" s="34">
        <f t="shared" si="32"/>
        <v>30496.273961999996</v>
      </c>
      <c r="P127" s="34">
        <f t="shared" si="33"/>
        <v>392026.49625816668</v>
      </c>
      <c r="Q127" s="28">
        <f t="shared" si="34"/>
        <v>68174.513629666704</v>
      </c>
      <c r="R127" s="34">
        <f t="shared" si="35"/>
        <v>12607.766941000005</v>
      </c>
      <c r="S127" s="34">
        <f t="shared" si="36"/>
        <v>10407.783086500014</v>
      </c>
      <c r="T127" s="47">
        <f t="shared" si="37"/>
        <v>7294155.7585217468</v>
      </c>
      <c r="U127" s="48">
        <f t="shared" si="38"/>
        <v>1399952.956316001</v>
      </c>
      <c r="V127" s="48">
        <f t="shared" si="39"/>
        <v>1459988.8314004987</v>
      </c>
      <c r="W127" s="32">
        <v>0.21</v>
      </c>
      <c r="X127" s="40">
        <f t="shared" si="41"/>
        <v>-2132360.4847100317</v>
      </c>
      <c r="Y127" s="30">
        <f t="shared" si="42"/>
        <v>-1280224.4467619362</v>
      </c>
    </row>
    <row r="128" spans="1:25" x14ac:dyDescent="0.35">
      <c r="Q128" s="1"/>
      <c r="R128" s="1"/>
      <c r="S128" s="1"/>
      <c r="T128" s="49"/>
      <c r="U128" s="49"/>
      <c r="V128" s="49"/>
    </row>
    <row r="129" spans="20:24" x14ac:dyDescent="0.35">
      <c r="X129" s="2"/>
    </row>
    <row r="130" spans="20:24" x14ac:dyDescent="0.35">
      <c r="T130" s="51"/>
      <c r="U130" s="51"/>
      <c r="V130" s="51"/>
    </row>
  </sheetData>
  <mergeCells count="7">
    <mergeCell ref="T4:V4"/>
    <mergeCell ref="Q4:S4"/>
    <mergeCell ref="B4:D4"/>
    <mergeCell ref="H4:J4"/>
    <mergeCell ref="E4:G4"/>
    <mergeCell ref="K4:M4"/>
    <mergeCell ref="N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Requirement Analysis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Clevinger, Michael</dc:creator>
  <cp:lastModifiedBy>Clevinger, Michael</cp:lastModifiedBy>
  <dcterms:created xsi:type="dcterms:W3CDTF">2019-11-08T22:01:31Z</dcterms:created>
  <dcterms:modified xsi:type="dcterms:W3CDTF">2020-05-27T17:06:19Z</dcterms:modified>
</cp:coreProperties>
</file>