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M:\Rates\BHE COE\FERC\Transmission Formula Rate\COE Trans Form Rates 2022\True Up\Files to Oasis\"/>
    </mc:Choice>
  </mc:AlternateContent>
  <xr:revisionPtr revIDLastSave="0" documentId="13_ncr:1_{2F1ED8CA-7F73-4476-8A8E-8E68DC7E81E4}" xr6:coauthVersionLast="47" xr6:coauthVersionMax="47" xr10:uidLastSave="{00000000-0000-0000-0000-000000000000}"/>
  <bookViews>
    <workbookView xWindow="-110" yWindow="-110" windowWidth="19420" windowHeight="11620" xr2:uid="{232302F8-D9E7-46D3-A8ED-AD8C408DC281}"/>
  </bookViews>
  <sheets>
    <sheet name="A9-PermDiffs" sheetId="3" r:id="rId1"/>
    <sheet name="Page 261-RL" sheetId="7" r:id="rId2"/>
    <sheet name="CP Report" sheetId="6" r:id="rId3"/>
  </sheets>
  <definedNames>
    <definedName name="__123Graph_A" localSheetId="0" hidden="1">#REF!</definedName>
    <definedName name="__123Graph_A" hidden="1">#REF!</definedName>
    <definedName name="__123Graph_A1991" localSheetId="0" hidden="1">#REF!</definedName>
    <definedName name="__123Graph_A1991" hidden="1">#REF!</definedName>
    <definedName name="__123Graph_A1992" localSheetId="0" hidden="1">#REF!</definedName>
    <definedName name="__123Graph_A1992" hidden="1">#REF!</definedName>
    <definedName name="__123Graph_A1993" localSheetId="0" hidden="1">#REF!</definedName>
    <definedName name="__123Graph_A1993" hidden="1">#REF!</definedName>
    <definedName name="__123Graph_A1994" localSheetId="0" hidden="1">#REF!</definedName>
    <definedName name="__123Graph_A1994" hidden="1">#REF!</definedName>
    <definedName name="__123Graph_A1995" localSheetId="0" hidden="1">#REF!</definedName>
    <definedName name="__123Graph_A1995" hidden="1">#REF!</definedName>
    <definedName name="__123Graph_A1996" localSheetId="0" hidden="1">#REF!</definedName>
    <definedName name="__123Graph_A1996" hidden="1">#REF!</definedName>
    <definedName name="__123Graph_ABAR" localSheetId="0" hidden="1">#REF!</definedName>
    <definedName name="__123Graph_ABAR" hidden="1">#REF!</definedName>
    <definedName name="__123Graph_ABBCURVE" hidden="1">#REF!</definedName>
    <definedName name="__123Graph_ACHART1" hidden="1">#REF!</definedName>
    <definedName name="__123Graph_ACHART2" hidden="1">#REF!</definedName>
    <definedName name="__123Graph_ACHART3" hidden="1">#REF!</definedName>
    <definedName name="__123Graph_AOILSPGSCRV" hidden="1">#REF!</definedName>
    <definedName name="__123Graph_AOSCURVE" hidden="1">#REF!</definedName>
    <definedName name="__123Graph_AWOLFCURVE" hidden="1">#REF!</definedName>
    <definedName name="__123Graph_B" localSheetId="0" hidden="1">#REF!</definedName>
    <definedName name="__123Graph_B" hidden="1">#REF!</definedName>
    <definedName name="__123Graph_B1991" localSheetId="0" hidden="1">#REF!</definedName>
    <definedName name="__123Graph_B1991" hidden="1">#REF!</definedName>
    <definedName name="__123Graph_B1992" localSheetId="0" hidden="1">#REF!</definedName>
    <definedName name="__123Graph_B1992" hidden="1">#REF!</definedName>
    <definedName name="__123Graph_B1993" localSheetId="0" hidden="1">#REF!</definedName>
    <definedName name="__123Graph_B1993" hidden="1">#REF!</definedName>
    <definedName name="__123Graph_B1994" localSheetId="0" hidden="1">#REF!</definedName>
    <definedName name="__123Graph_B1994" hidden="1">#REF!</definedName>
    <definedName name="__123Graph_B1995" localSheetId="0" hidden="1">#REF!</definedName>
    <definedName name="__123Graph_B1995" hidden="1">#REF!</definedName>
    <definedName name="__123Graph_B1996" localSheetId="0" hidden="1">#REF!</definedName>
    <definedName name="__123Graph_B1996" hidden="1">#REF!</definedName>
    <definedName name="__123Graph_BBAR" localSheetId="0" hidden="1">#REF!</definedName>
    <definedName name="__123Graph_BBAR" hidden="1">#REF!</definedName>
    <definedName name="__123Graph_BCHART1" hidden="1">#REF!</definedName>
    <definedName name="__123Graph_BCHART2" hidden="1">#REF!</definedName>
    <definedName name="__123Graph_BCHART3" hidden="1">#REF!</definedName>
    <definedName name="__123Graph_BOILSPGSCRV" hidden="1">#REF!</definedName>
    <definedName name="__123Graph_C" hidden="1">#REF!</definedName>
    <definedName name="__123Graph_CBAR" localSheetId="0" hidden="1">#REF!</definedName>
    <definedName name="__123Graph_CBAR" hidden="1">#REF!</definedName>
    <definedName name="__123Graph_D" hidden="1">#REF!</definedName>
    <definedName name="__123Graph_DBAR" localSheetId="0" hidden="1">#REF!</definedName>
    <definedName name="__123Graph_DBAR" hidden="1">#REF!</definedName>
    <definedName name="__123Graph_E" hidden="1">#REF!</definedName>
    <definedName name="__123Graph_EBAR" localSheetId="0" hidden="1">#REF!</definedName>
    <definedName name="__123Graph_EBAR" hidden="1">#REF!</definedName>
    <definedName name="__123Graph_F" hidden="1">#REF!</definedName>
    <definedName name="__123Graph_FBAR" localSheetId="0" hidden="1">#REF!</definedName>
    <definedName name="__123Graph_FBAR" hidden="1">#REF!</definedName>
    <definedName name="__123Graph_LBL_A" hidden="1">#REF!</definedName>
    <definedName name="__123Graph_LBL_ABBCURVE" hidden="1">#REF!</definedName>
    <definedName name="__123Graph_LBL_AOILSPGSCRV" hidden="1">#REF!</definedName>
    <definedName name="__123Graph_LBL_AOSCURVE" hidden="1">#REF!</definedName>
    <definedName name="__123Graph_LBL_AWOLFCURVE" hidden="1">#REF!</definedName>
    <definedName name="__123Graph_LBL_BOILSPGSCRV" hidden="1">#REF!</definedName>
    <definedName name="__123Graph_X" localSheetId="0" hidden="1">#REF!</definedName>
    <definedName name="__123Graph_X" hidden="1">#REF!</definedName>
    <definedName name="__123Graph_X1991" localSheetId="0" hidden="1">#REF!</definedName>
    <definedName name="__123Graph_X1991" hidden="1">#REF!</definedName>
    <definedName name="__123Graph_X1992" localSheetId="0" hidden="1">#REF!</definedName>
    <definedName name="__123Graph_X1992" hidden="1">#REF!</definedName>
    <definedName name="__123Graph_X1993" localSheetId="0" hidden="1">#REF!</definedName>
    <definedName name="__123Graph_X1993" hidden="1">#REF!</definedName>
    <definedName name="__123Graph_X1994" localSheetId="0" hidden="1">#REF!</definedName>
    <definedName name="__123Graph_X1994" hidden="1">#REF!</definedName>
    <definedName name="__123Graph_X1995" localSheetId="0" hidden="1">#REF!</definedName>
    <definedName name="__123Graph_X1995" hidden="1">#REF!</definedName>
    <definedName name="__123Graph_X1996" localSheetId="0" hidden="1">#REF!</definedName>
    <definedName name="__123Graph_X1996" hidden="1">#REF!</definedName>
    <definedName name="__123Graph_XBBCURVE" hidden="1">#REF!</definedName>
    <definedName name="__123Graph_XCHART1" hidden="1">#REF!</definedName>
    <definedName name="__123Graph_XCHART2" hidden="1">#REF!</definedName>
    <definedName name="__123Graph_XCHART3" hidden="1">#REF!</definedName>
    <definedName name="__123Graph_XOILSPGSCRV" hidden="1">#REF!</definedName>
    <definedName name="__123Graph_XOSCURVE" hidden="1">#REF!</definedName>
    <definedName name="__123Graph_XWOLFCURVE" hidden="1">#REF!</definedName>
    <definedName name="__tet12" localSheetId="0" hidden="1">{"assumptions",#N/A,FALSE,"Scenario 1";"valuation",#N/A,FALSE,"Scenario 1"}</definedName>
    <definedName name="__tet12" hidden="1">{"assumptions",#N/A,FALSE,"Scenario 1";"valuation",#N/A,FALSE,"Scenario 1"}</definedName>
    <definedName name="__tet5" localSheetId="0" hidden="1">{"assumptions",#N/A,FALSE,"Scenario 1";"valuation",#N/A,FALSE,"Scenario 1"}</definedName>
    <definedName name="__tet5" hidden="1">{"assumptions",#N/A,FALSE,"Scenario 1";"valuation",#N/A,FALSE,"Scenario 1"}</definedName>
    <definedName name="_1__123Graph_ACHART_1" hidden="1">#REF!</definedName>
    <definedName name="_10__123Graph_COP75_25PRICE" hidden="1">#REF!</definedName>
    <definedName name="_11__123Graph_COP75_25RETURN" hidden="1">#REF!</definedName>
    <definedName name="_12__123Graph_DHO_MPRICE" hidden="1">#REF!</definedName>
    <definedName name="_1234" hidden="1">#REF!</definedName>
    <definedName name="_13__123Graph_DO_MPRICE" hidden="1">#REF!</definedName>
    <definedName name="_14__123Graph_DOP75_25PRICE" hidden="1">#REF!</definedName>
    <definedName name="_142XX_" hidden="1">#REF!</definedName>
    <definedName name="_15__123Graph_DOP75_25RETURN" hidden="1">#REF!</definedName>
    <definedName name="_16__123Graph_EHO_MPRICE" hidden="1">#REF!</definedName>
    <definedName name="_17__123Graph_EO_MPRICE" hidden="1">#REF!</definedName>
    <definedName name="_18__123Graph_EOP75_25PRICE" hidden="1">#REF!</definedName>
    <definedName name="_19__123Graph_EOP75_25RETURN" hidden="1">#REF!</definedName>
    <definedName name="_2__123Graph_AOP75_25PRICE" hidden="1">#REF!</definedName>
    <definedName name="_20__123Graph_FHO_MPRICE" hidden="1">#REF!</definedName>
    <definedName name="_21__123Graph_FO_MPRICE" hidden="1">#REF!</definedName>
    <definedName name="_22__123Graph_FOP75_25PRICE" hidden="1">#REF!</definedName>
    <definedName name="_23__123Graph_FOP75_25RETURN" hidden="1">#REF!</definedName>
    <definedName name="_24__123Graph_XCHART_1" hidden="1">#REF!</definedName>
    <definedName name="_25__123Graph_XOP75_25PRICE" hidden="1">#REF!</definedName>
    <definedName name="_26__123Graph_XOP75_25RETURN" hidden="1">#REF!</definedName>
    <definedName name="_3__123Graph_AOP75_25RETURN" hidden="1">#REF!</definedName>
    <definedName name="_4__123Graph_BCHART_1" hidden="1">#REF!</definedName>
    <definedName name="_5__123Graph_BOP75_25PRICE" hidden="1">#REF!</definedName>
    <definedName name="_6__123Graph_BOP75_25RETURN" hidden="1">#REF!</definedName>
    <definedName name="_7__123Graph_CCHART_1" hidden="1">#REF!</definedName>
    <definedName name="_8__123Graph_CHO_MPRICE" hidden="1">#REF!</definedName>
    <definedName name="_9__123Graph_CO_MPRICE" hidden="1">#REF!</definedName>
    <definedName name="_bdm.EC4396B50A4D439BA81C8C8B7A290C9C.edm" hidden="1">#REF!</definedName>
    <definedName name="_bdm.FastTrackBookmark.10_4_2004_9_40_31_AM.edm" hidden="1">#REF!</definedName>
    <definedName name="_bdm.FastTrackBookmark.9_15_2004_3_08_01_PM.edm" hidden="1">#REF!</definedName>
    <definedName name="_bdm.FastTrackBookmark.9_15_2004_3_17_28_PM.edm" hidden="1">#REF!</definedName>
    <definedName name="_bdm.FastTrackBookmark.9_15_2004_4_15_33_PM.edm" hidden="1">#REF!</definedName>
    <definedName name="_FEB01" localSheetId="0" hidden="1">{#N/A,#N/A,FALSE,"EMPPAY"}</definedName>
    <definedName name="_FEB01" hidden="1">{#N/A,#N/A,FALSE,"EMPPAY"}</definedName>
    <definedName name="_Fill" localSheetId="0" hidden="1">#REF!</definedName>
    <definedName name="_Fill" hidden="1">#REF!</definedName>
    <definedName name="_JAN01" localSheetId="0" hidden="1">{#N/A,#N/A,FALSE,"EMPPAY"}</definedName>
    <definedName name="_JAN01" hidden="1">{#N/A,#N/A,FALSE,"EMPPAY"}</definedName>
    <definedName name="_JAN2001" localSheetId="0" hidden="1">{#N/A,#N/A,FALSE,"EMPPAY"}</definedName>
    <definedName name="_JAN2001" hidden="1">{#N/A,#N/A,FALSE,"EMPPAY"}</definedName>
    <definedName name="_Key1" localSheetId="0" hidden="1">#REF!</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localSheetId="0" hidden="1">#REF!</definedName>
    <definedName name="_Sort" hidden="1">#REF!</definedName>
    <definedName name="_sort2" localSheetId="0" hidden="1">#REF!</definedName>
    <definedName name="_sort2"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et12" localSheetId="0" hidden="1">{"assumptions",#N/A,FALSE,"Scenario 1";"valuation",#N/A,FALSE,"Scenario 1"}</definedName>
    <definedName name="_tet12" hidden="1">{"assumptions",#N/A,FALSE,"Scenario 1";"valuation",#N/A,FALSE,"Scenario 1"}</definedName>
    <definedName name="_tet5" localSheetId="0" hidden="1">{"assumptions",#N/A,FALSE,"Scenario 1";"valuation",#N/A,FALSE,"Scenario 1"}</definedName>
    <definedName name="_tet5" hidden="1">{"assumptions",#N/A,FALSE,"Scenario 1";"valuation",#N/A,FALSE,"Scenario 1"}</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b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ccessDatabase" hidden="1">"J:\RGULMIL\232029.mdb"</definedName>
    <definedName name="ACwvu.Hedge._.Data._.Sheet." hidden="1">#REF!</definedName>
    <definedName name="ACwvu.Hedge._.Graphs." hidden="1">#REF!</definedName>
    <definedName name="adam" hidden="1">#REF!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j_JE" localSheetId="0" hidden="1">{#N/A,#N/A,TRUE,"MarginCalc";#N/A,#N/A,TRUE,"Proposal.kW Firm";#N/A,#N/A,TRUE,"PurCalc";#N/A,#N/A,TRUE,"PurCalc Other"}</definedName>
    <definedName name="Adj_JE" hidden="1">{#N/A,#N/A,TRUE,"MarginCalc";#N/A,#N/A,TRUE,"Proposal.kW Firm";#N/A,#N/A,TRUE,"PurCalc";#N/A,#N/A,TRUE,"PurCalc Other"}</definedName>
    <definedName name="Alignment" hidden="1">"a1"</definedName>
    <definedName name="anscount" hidden="1">3</definedName>
    <definedName name="AS2DocOpenMode" hidden="1">"AS2DocumentEdit"</definedName>
    <definedName name="AS2HasNoAutoHeaderFooter" hidden="1">" "</definedName>
    <definedName name="asdf" hidden="1">#REF!</definedName>
    <definedName name="BLPH14" hidden="1">#REF!</definedName>
    <definedName name="BLPH16" hidden="1">#REF!</definedName>
    <definedName name="BLPH17" hidden="1">#REF!</definedName>
    <definedName name="BLPH19" hidden="1">#REF!</definedName>
    <definedName name="BLPH2" hidden="1">#REF!</definedName>
    <definedName name="BLPH21" hidden="1">#REF!</definedName>
    <definedName name="BLPH23" hidden="1">#REF!</definedName>
    <definedName name="ClientMatter" hidden="1">"b1"</definedName>
    <definedName name="DEC00" localSheetId="0" hidden="1">{#N/A,#N/A,FALSE,"ARREC"}</definedName>
    <definedName name="DEC00" hidden="1">{#N/A,#N/A,FALSE,"ARREC"}</definedName>
    <definedName name="DocumentName" hidden="1">"b1"</definedName>
    <definedName name="DocumentNum" hidden="1">"a1"</definedName>
    <definedName name="dsfa" hidden="1">#REF!</definedName>
    <definedName name="expl" localSheetId="0" hidden="1">{#N/A,#N/A,TRUE,"MarginCalc";#N/A,#N/A,TRUE,"Proposal.kW Firm";#N/A,#N/A,TRUE,"PurCalc";#N/A,#N/A,TRUE,"PurCalc Other"}</definedName>
    <definedName name="expl" hidden="1">{#N/A,#N/A,TRUE,"MarginCalc";#N/A,#N/A,TRUE,"Proposal.kW Firm";#N/A,#N/A,TRUE,"PurCalc";#N/A,#N/A,TRUE,"PurCalc Other"}</definedName>
    <definedName name="FEB00" localSheetId="0" hidden="1">{#N/A,#N/A,FALSE,"ARREC"}</definedName>
    <definedName name="FEB00" hidden="1">{#N/A,#N/A,FALSE,"ARREC"}</definedName>
    <definedName name="fucking" hidden="1">#REF!</definedName>
    <definedName name="gg"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g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GOD" localSheetId="0" hidden="1">{#N/A,#N/A,TRUE,"Facility-Input";#N/A,#N/A,TRUE,"Graphs";#N/A,#N/A,TRUE,"TOTAL"}</definedName>
    <definedName name="GOD" hidden="1">{#N/A,#N/A,TRUE,"Facility-Input";#N/A,#N/A,TRUE,"Graphs";#N/A,#N/A,TRUE,"TOTAL"}</definedName>
    <definedName name="golly" localSheetId="0" hidden="1">{#N/A,#N/A,TRUE,"Facility-Input";#N/A,#N/A,TRUE,"Graphs";#N/A,#N/A,TRUE,"TOTAL"}</definedName>
    <definedName name="golly" hidden="1">{#N/A,#N/A,TRUE,"Facility-Input";#N/A,#N/A,TRUE,"Graphs";#N/A,#N/A,TRUE,"TOTAL"}</definedName>
    <definedName name="GOODBYE" localSheetId="0" hidden="1">{#N/A,#N/A,TRUE,"Facility-Input";#N/A,#N/A,TRUE,"Graphs";#N/A,#N/A,TRUE,"TOTAL"}</definedName>
    <definedName name="GOODBYE" hidden="1">{#N/A,#N/A,TRUE,"Facility-Input";#N/A,#N/A,TRUE,"Graphs";#N/A,#N/A,TRUE,"TOTAL"}</definedName>
    <definedName name="hello" localSheetId="0" hidden="1">{#N/A,#N/A,TRUE,"Facility-Input";#N/A,#N/A,TRUE,"Graphs";#N/A,#N/A,TRUE,"TOTAL"}</definedName>
    <definedName name="hello" hidden="1">{#N/A,#N/A,TRUE,"Facility-Input";#N/A,#N/A,TRUE,"Graphs";#N/A,#N/A,TRUE,"TOTAL"}</definedName>
    <definedName name="hh"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hh"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ImportOthFuel" localSheetId="0" hidden="1">{#N/A,#N/A,TRUE,"MarginCalc";#N/A,#N/A,TRUE,"Proposal.kW Firm";#N/A,#N/A,TRUE,"PurCalc";#N/A,#N/A,TRUE,"PurCalc Other"}</definedName>
    <definedName name="ImportOthFuel" hidden="1">{#N/A,#N/A,TRUE,"MarginCalc";#N/A,#N/A,TRUE,"Proposal.kW Firm";#N/A,#N/A,TRUE,"PurCalc";#N/A,#N/A,TRUE,"PurCalc Other"}</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42184.6703356481</definedName>
    <definedName name="IQ_NTM" hidden="1">6000</definedName>
    <definedName name="IQ_OPENED55" hidden="1">1</definedName>
    <definedName name="IQ_QTD" hidden="1">750000</definedName>
    <definedName name="IQ_TODAY" hidden="1">0</definedName>
    <definedName name="IQ_WEEK" hidden="1">50000</definedName>
    <definedName name="IQ_YTD" hidden="1">3000</definedName>
    <definedName name="IQ_YTDMONTH" hidden="1">130000</definedName>
    <definedName name="JE" localSheetId="0" hidden="1">{#N/A,#N/A,FALSE,"Proposal.kW Intrupt"}</definedName>
    <definedName name="JE" hidden="1">{#N/A,#N/A,FALSE,"Proposal.kW Intrupt"}</definedName>
    <definedName name="JESUS" localSheetId="0" hidden="1">{#N/A,#N/A,TRUE,"Facility-Input";#N/A,#N/A,TRUE,"Graphs";#N/A,#N/A,TRUE,"TOTAL"}</definedName>
    <definedName name="JESUS" hidden="1">{#N/A,#N/A,TRUE,"Facility-Input";#N/A,#N/A,TRUE,"Graphs";#N/A,#N/A,TRUE,"TOTAL"}</definedName>
    <definedName name="jns"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uly" localSheetId="0" hidden="1">{#N/A,#N/A,TRUE,"MarginCalc";#N/A,#N/A,TRUE,"Proposal.kW Firm";#N/A,#N/A,TRUE,"PurCalc";#N/A,#N/A,TRUE,"PurCalc Other"}</definedName>
    <definedName name="july" hidden="1">{#N/A,#N/A,TRUE,"MarginCalc";#N/A,#N/A,TRUE,"Proposal.kW Firm";#N/A,#N/A,TRUE,"PurCalc";#N/A,#N/A,TRUE,"PurCalc Other"}</definedName>
    <definedName name="Library" hidden="1">"a1"</definedName>
    <definedName name="ll"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oss" localSheetId="0" hidden="1">{#N/A,#N/A,TRUE,"MarginCalc";#N/A,#N/A,TRUE,"Proposal.kW Firm";#N/A,#N/A,TRUE,"PurCalc";#N/A,#N/A,TRUE,"PurCalc Other"}</definedName>
    <definedName name="Loss" hidden="1">{#N/A,#N/A,TRUE,"MarginCalc";#N/A,#N/A,TRUE,"Proposal.kW Firm";#N/A,#N/A,TRUE,"PurCalc";#N/A,#N/A,TRUE,"PurCalc Other"}</definedName>
    <definedName name="MAY" localSheetId="0" hidden="1">{#N/A,#N/A,FALSE,"EMPPAY"}</definedName>
    <definedName name="MAY" hidden="1">{#N/A,#N/A,FALSE,"EMPPAY"}</definedName>
    <definedName name="New" hidden="1">#REF!</definedName>
    <definedName name="pool397" localSheetId="0" hidden="1">{#N/A,#N/A,TRUE,"Purchases";#N/A,#N/A,TRUE,"Miscellaneous";#N/A,#N/A,TRUE,"PGAtotal";#N/A,#N/A,TRUE,"state PGA";#N/A,#N/A,TRUE,"Imbalance";#N/A,#N/A,TRUE,"Demand";#N/A,#N/A,TRUE,"Storage";#N/A,#N/A,TRUE,"Invoices";#N/A,#N/A,TRUE,"Ia alloc";#N/A,#N/A,TRUE,"Mn alloc";#N/A,#N/A,TRUE,"NE Lincoln alloc";#N/A,#N/A,TRUE,"Ks alloc";#N/A,#N/A,TRUE,"NMU alloc";#N/A,#N/A,TRUE,"nmuvol";#N/A,#N/A,TRUE,"Nebraska Rates";#N/A,#N/A,TRUE,"Diarized"}</definedName>
    <definedName name="pool397" hidden="1">{#N/A,#N/A,TRUE,"Purchases";#N/A,#N/A,TRUE,"Miscellaneous";#N/A,#N/A,TRUE,"PGAtotal";#N/A,#N/A,TRUE,"state PGA";#N/A,#N/A,TRUE,"Imbalance";#N/A,#N/A,TRUE,"Demand";#N/A,#N/A,TRUE,"Storage";#N/A,#N/A,TRUE,"Invoices";#N/A,#N/A,TRUE,"Ia alloc";#N/A,#N/A,TRUE,"Mn alloc";#N/A,#N/A,TRUE,"NE Lincoln alloc";#N/A,#N/A,TRUE,"Ks alloc";#N/A,#N/A,TRUE,"NMU alloc";#N/A,#N/A,TRUE,"nmuvol";#N/A,#N/A,TRUE,"Nebraska Rates";#N/A,#N/A,TRUE,"Diarized"}</definedName>
    <definedName name="rpt" localSheetId="0" hidden="1">{#N/A,#N/A,FALSE,"PurCalc"}</definedName>
    <definedName name="rpt" hidden="1">{#N/A,#N/A,FALSE,"PurCalc"}</definedName>
    <definedName name="ruth"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ruth"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 hidden="1">#REF!</definedName>
    <definedName name="SAPBEXhrIndnt" hidden="1">"Wide"</definedName>
    <definedName name="SAPsysID" hidden="1">"708C5W7SBKP804JT78WJ0JNKI"</definedName>
    <definedName name="SAPwbID" hidden="1">"ARS"</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encount" hidden="1">1</definedName>
    <definedName name="summer" localSheetId="0" hidden="1">{#N/A,#N/A,TRUE,"MarginCalc";#N/A,#N/A,TRUE,"Proposal.kW Firm";#N/A,#N/A,TRUE,"PurCalc";#N/A,#N/A,TRUE,"PurCalc Other"}</definedName>
    <definedName name="summer" hidden="1">{#N/A,#N/A,TRUE,"MarginCalc";#N/A,#N/A,TRUE,"Proposal.kW Firm";#N/A,#N/A,TRUE,"PurCalc";#N/A,#N/A,TRUE,"PurCalc Other"}</definedName>
    <definedName name="Swvu.Hedge._.Data._.Sheet." hidden="1">#REF!</definedName>
    <definedName name="Swvu.Hedge._.Graphs." hidden="1">#REF!</definedName>
    <definedName name="test" localSheetId="0" hidden="1">{#N/A,#N/A,TRUE,"Facility-Input";#N/A,#N/A,TRUE,"Graphs";#N/A,#N/A,TRUE,"TOTAL"}</definedName>
    <definedName name="test" hidden="1">{#N/A,#N/A,TRUE,"Facility-Input";#N/A,#N/A,TRUE,"Graphs";#N/A,#N/A,TRUE,"TOTAL"}</definedName>
    <definedName name="test10" localSheetId="0"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0" hidden="1">{"LBO Summary",#N/A,FALSE,"Summary"}</definedName>
    <definedName name="test11" hidden="1">{"LBO Summary",#N/A,FALSE,"Summary"}</definedName>
    <definedName name="test12" localSheetId="0" hidden="1">{"assumptions",#N/A,FALSE,"Scenario 1";"valuation",#N/A,FALSE,"Scenario 1"}</definedName>
    <definedName name="test12" hidden="1">{"assumptions",#N/A,FALSE,"Scenario 1";"valuation",#N/A,FALSE,"Scenario 1"}</definedName>
    <definedName name="test13" localSheetId="0" hidden="1">{"LBO Summary",#N/A,FALSE,"Summary"}</definedName>
    <definedName name="test13" hidden="1">{"LBO Summary",#N/A,FALSE,"Summary"}</definedName>
    <definedName name="test14" localSheetId="0"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0"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0"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4" localSheetId="0" hidden="1">{"assumptions",#N/A,FALSE,"Scenario 1";"valuation",#N/A,FALSE,"Scenario 1"}</definedName>
    <definedName name="test4" hidden="1">{"assumptions",#N/A,FALSE,"Scenario 1";"valuation",#N/A,FALSE,"Scenario 1"}</definedName>
    <definedName name="test6" localSheetId="0" hidden="1">{"LBO Summary",#N/A,FALSE,"Summary"}</definedName>
    <definedName name="test6" hidden="1">{"LBO Summary",#N/A,FALSE,"Summary"}</definedName>
    <definedName name="TextRefCopyRangeCount" hidden="1">1</definedName>
    <definedName name="Time" hidden="1">"b1"</definedName>
    <definedName name="Typist" hidden="1">"b1"</definedName>
    <definedName name="Value" localSheetId="0" hidden="1">{"assumptions",#N/A,FALSE,"Scenario 1";"valuation",#N/A,FALSE,"Scenario 1"}</definedName>
    <definedName name="Value" hidden="1">{"assumptions",#N/A,FALSE,"Scenario 1";"valuation",#N/A,FALSE,"Scenario 1"}</definedName>
    <definedName name="Version" hidden="1">"a1"</definedName>
    <definedName name="Wind_2019" hidden="1">#REF!</definedName>
    <definedName name="Wind_2019_BChart" hidden="1">#REF!</definedName>
    <definedName name="Wind_2019_Chart" hidden="1">#REF!</definedName>
    <definedName name="Wind_2019_Chart2" hidden="1">#REF!</definedName>
    <definedName name="Wind_2019_Chart3" hidden="1">#REF!</definedName>
    <definedName name="wrn.10a." localSheetId="0" hidden="1">{"10a P1",#N/A,FALSE,"SCH 10A";"10a P2",#N/A,FALSE,"SCH 10A";"10a P3",#N/A,FALSE,"SCH 10A";"10a P4",#N/A,FALSE,"SCH 10A";"10a P5",#N/A,FALSE,"SCH 10A";"10a P6",#N/A,FALSE,"SCH 10A";"10a P7",#N/A,FALSE,"SCH 10A";"10a P8",#N/A,FALSE,"SCH 10A";"10a P9",#N/A,FALSE,"SCH 10A";"10a P10",#N/A,FALSE,"SCH 10A";"10a Totals",#N/A,FALSE,"SCH 10A"}</definedName>
    <definedName name="wrn.10a." hidden="1">{"10a P1",#N/A,FALSE,"SCH 10A";"10a P2",#N/A,FALSE,"SCH 10A";"10a P3",#N/A,FALSE,"SCH 10A";"10a P4",#N/A,FALSE,"SCH 10A";"10a P5",#N/A,FALSE,"SCH 10A";"10a P6",#N/A,FALSE,"SCH 10A";"10a P7",#N/A,FALSE,"SCH 10A";"10a P8",#N/A,FALSE,"SCH 10A";"10a P9",#N/A,FALSE,"SCH 10A";"10a P10",#N/A,FALSE,"SCH 10A";"10a Totals",#N/A,FALSE,"SCH 10A"}</definedName>
    <definedName name="wrn.2." localSheetId="0" hidden="1">{"Sch 2 P1",#N/A,FALSE,"SCH 2 BS";"Sch 2 P2",#N/A,FALSE,"SCH 2 BS";"Sch 2 P3",#N/A,FALSE,"SCH 2 BS"}</definedName>
    <definedName name="wrn.2." hidden="1">{"Sch 2 P1",#N/A,FALSE,"SCH 2 BS";"Sch 2 P2",#N/A,FALSE,"SCH 2 BS";"Sch 2 P3",#N/A,FALSE,"SCH 2 BS"}</definedName>
    <definedName name="wrn.2A." localSheetId="0" hidden="1">{"2A Pg 1",#N/A,FALSE,"SCH 2A";"2A Pg 2",#N/A,FALSE,"SCH 2A"}</definedName>
    <definedName name="wrn.2A." hidden="1">{"2A Pg 1",#N/A,FALSE,"SCH 2A";"2A Pg 2",#N/A,FALSE,"SCH 2A"}</definedName>
    <definedName name="wrn.4A._.Kansas._.Only." localSheetId="0" hidden="1">{"Sch 4A Kansas Only P1",#N/A,FALSE,"SCH 4 - FXD AST";"Sch 4A Kansas Only P2",#N/A,FALSE,"SCH 4 - FXD AST"}</definedName>
    <definedName name="wrn.4A._.Kansas._.Only." hidden="1">{"Sch 4A Kansas Only P1",#N/A,FALSE,"SCH 4 - FXD AST";"Sch 4A Kansas Only P2",#N/A,FALSE,"SCH 4 - FXD AST"}</definedName>
    <definedName name="wrn.8B." localSheetId="0" hidden="1">{"8B System",#N/A,FALSE,"SCH 8B";"8B Kansas Only",#N/A,FALSE,"SCH 8B";"8B Kansas Only Page 2",#N/A,FALSE,"SCH 8B"}</definedName>
    <definedName name="wrn.8B." hidden="1">{"8B System",#N/A,FALSE,"SCH 8B";"8B Kansas Only",#N/A,FALSE,"SCH 8B";"8B Kansas Only Page 2",#N/A,FALSE,"SCH 8B"}</definedName>
    <definedName name="wrn.Actuals." localSheetId="0" hidden="1">{"GasDistAct",#N/A,FALSE,"Actual";"ElectDist to ElecTransAct",#N/A,FALSE,"Actual";"SGuard to CompEnergyAct",#N/A,FALSE,"Actual";"NonRegAct",#N/A,FALSE,"Actual";"ENA to TotalAct",#N/A,FALSE,"Actual";"GenCoAct",#N/A,FALSE,"Actual"}</definedName>
    <definedName name="wrn.Actuals." hidden="1">{"GasDistAct",#N/A,FALSE,"Actual";"ElectDist to ElecTransAct",#N/A,FALSE,"Actual";"SGuard to CompEnergyAct",#N/A,FALSE,"Actual";"NonRegAct",#N/A,FALSE,"Actual";"ENA to TotalAct",#N/A,FALSE,"Actual";"GenCoAct",#N/A,FALSE,"Actual"}</definedName>
    <definedName name="wrn.All." localSheetId="0" hidden="1">{"SumVar",#N/A,FALSE,"Variance";"SumAct",#N/A,FALSE,"Actual";"SumBud",#N/A,FALSE,"Budget";"GasDistVar",#N/A,FALSE,"Variance";"GasDistAct",#N/A,FALSE,"Actual";"GasDistBud",#N/A,FALSE,"Budget";"ElecDist to ElecTransVar",#N/A,FALSE,"Variance";"ElectDist to ElecTransAct",#N/A,FALSE,"Actual";"ElecDist to ElecTransBud",#N/A,FALSE,"Budget";"SGuard to CompEnergyVar",#N/A,FALSE,"Variance";"SGuard to CompEnergyAct",#N/A,FALSE,"Actual";"SGuard to CompEnergyBud",#N/A,FALSE,"Budget";"NonRegVar",#N/A,FALSE,"Variance";"NonRegAct",#N/A,FALSE,"Actual";"NonRegBud",#N/A,FALSE,"Budget";"ENA to TotalVAR",#N/A,FALSE,"Variance";"ENA to TotalAct",#N/A,FALSE,"Actual";"ENA to TotalBud",#N/A,FALSE,"Budget";"GenCoVar",#N/A,FALSE,"Variance";"GenCoAct",#N/A,FALSE,"Actual";"GenCoBud",#N/A,FALSE,"Budget"}</definedName>
    <definedName name="wrn.All." hidden="1">{"SumVar",#N/A,FALSE,"Variance";"SumAct",#N/A,FALSE,"Actual";"SumBud",#N/A,FALSE,"Budget";"GasDistVar",#N/A,FALSE,"Variance";"GasDistAct",#N/A,FALSE,"Actual";"GasDistBud",#N/A,FALSE,"Budget";"ElecDist to ElecTransVar",#N/A,FALSE,"Variance";"ElectDist to ElecTransAct",#N/A,FALSE,"Actual";"ElecDist to ElecTransBud",#N/A,FALSE,"Budget";"SGuard to CompEnergyVar",#N/A,FALSE,"Variance";"SGuard to CompEnergyAct",#N/A,FALSE,"Actual";"SGuard to CompEnergyBud",#N/A,FALSE,"Budget";"NonRegVar",#N/A,FALSE,"Variance";"NonRegAct",#N/A,FALSE,"Actual";"NonRegBud",#N/A,FALSE,"Budget";"ENA to TotalVAR",#N/A,FALSE,"Variance";"ENA to TotalAct",#N/A,FALSE,"Actual";"ENA to TotalBud",#N/A,FALSE,"Budget";"GenCoVar",#N/A,FALSE,"Variance";"GenCoAct",#N/A,FALSE,"Actual";"GenCoBud",#N/A,FALSE,"Budget"}</definedName>
    <definedName name="wrn.All._.Reports._.Frm.." localSheetId="0" hidden="1">{#N/A,#N/A,TRUE,"MarginCalc";#N/A,#N/A,TRUE,"Proposal.kW Firm";#N/A,#N/A,TRUE,"PurCalc";#N/A,#N/A,TRUE,"PurCalc Other"}</definedName>
    <definedName name="wrn.All._.Reports._.Frm.." hidden="1">{#N/A,#N/A,TRUE,"MarginCalc";#N/A,#N/A,TRUE,"Proposal.kW Firm";#N/A,#N/A,TRUE,"PurCalc";#N/A,#N/A,TRUE,"PurCalc Other"}</definedName>
    <definedName name="wrn.All._.Reports._.Int.." localSheetId="0" hidden="1">{#N/A,#N/A,TRUE,"MarginCalc";#N/A,#N/A,TRUE,"Proposal.kW Intrupt";#N/A,#N/A,TRUE,"PurCalc";#N/A,#N/A,TRUE,"PurCalc Other"}</definedName>
    <definedName name="wrn.All._.Reports._.Int.." hidden="1">{#N/A,#N/A,TRUE,"MarginCalc";#N/A,#N/A,TRUE,"Proposal.kW Intrupt";#N/A,#N/A,TRUE,"PurCalc";#N/A,#N/A,TRUE,"PurCalc Other"}</definedName>
    <definedName name="wrn.Anncust." localSheetId="0" hidden="1">{"Anncust",#N/A,FALSE,"Voucher"}</definedName>
    <definedName name="wrn.Anncust." hidden="1">{"Anncust",#N/A,FALSE,"Voucher"}</definedName>
    <definedName name="wrn.Annual." localSheetId="0" hidden="1">{"Siebert",#N/A,FALSE,"A";"Palmer Lake",#N/A,FALSE,"A";"Monument",#N/A,FALSE,"A"}</definedName>
    <definedName name="wrn.Annual." hidden="1">{"Siebert",#N/A,FALSE,"A";"Palmer Lake",#N/A,FALSE,"A";"Monument",#N/A,FALSE,"A"}</definedName>
    <definedName name="wrn.ARREC." localSheetId="0" hidden="1">{#N/A,#N/A,FALSE,"ARREC"}</definedName>
    <definedName name="wrn.ARREC." hidden="1">{#N/A,#N/A,FALSE,"ARREC"}</definedName>
    <definedName name="wrn.Avg.._.Cost._.Calc.._.Total." localSheetId="0" hidden="1">{#N/A,#N/A,TRUE,"PurCalc";#N/A,#N/A,TRUE,"PurCalc Other"}</definedName>
    <definedName name="wrn.Avg.._.Cost._.Calc.._.Total." hidden="1">{#N/A,#N/A,TRUE,"PurCalc";#N/A,#N/A,TRUE,"PurCalc Other"}</definedName>
    <definedName name="wrn.Avg.._.Cost._.Calc.._.UCU." localSheetId="0" hidden="1">{#N/A,#N/A,FALSE,"PurCalc"}</definedName>
    <definedName name="wrn.Avg.._.Cost._.Calc.._.UCU." hidden="1">{#N/A,#N/A,FALSE,"PurCalc"}</definedName>
    <definedName name="wrn.Budget." localSheetId="0" hidden="1">{"GasDistBud",#N/A,FALSE,"Budget";"ElecDist to ElecTransBud",#N/A,FALSE,"Budget";"SGuard to CompEnergyBud",#N/A,FALSE,"Budget";"NonRegBud",#N/A,FALSE,"Budget";"ENA to TotalBud",#N/A,FALSE,"Budget";"GenCoBud",#N/A,FALSE,"Budget"}</definedName>
    <definedName name="wrn.Budget." hidden="1">{"GasDistBud",#N/A,FALSE,"Budget";"ElecDist to ElecTransBud",#N/A,FALSE,"Budget";"SGuard to CompEnergyBud",#N/A,FALSE,"Budget";"NonRegBud",#N/A,FALSE,"Budget";"ENA to TotalBud",#N/A,FALSE,"Budget";"GenCoBud",#N/A,FALSE,"Budget"}</definedName>
    <definedName name="wrn.Collected." localSheetId="0" hidden="1">{#N/A,#N/A,FALSE,"Input"}</definedName>
    <definedName name="wrn.Collected." hidden="1">{#N/A,#N/A,FALSE,"Input"}</definedName>
    <definedName name="wrn.Cost." localSheetId="0" hidden="1">{"Cheyenne Cost",#N/A,FALSE,"Cheyenne County Valuation ";"Douglas Cost",#N/A,FALSE,"Douglas County Valuation Revis ";"Elbert Cost",#N/A,FALSE,"Elbert County Valuation  ";"El Paso Cost",#N/A,FALSE,"El Paso County Valuation ";"Kit Carson Pg 10",#N/A,FALSE,"Kit Carson County Valuation ";"Lincoln Cost",#N/A,FALSE,"Lincoln County Valuation  ";"Teller Cost",#N/A,FALSE,"Teller County Valuation";"Washington Cost",#N/A,FALSE,"Washington County Valuation ";"Yuma Cost",#N/A,FALSE,"Yuma County Valuation "}</definedName>
    <definedName name="wrn.Cost." hidden="1">{"Cheyenne Cost",#N/A,FALSE,"Cheyenne County Valuation ";"Douglas Cost",#N/A,FALSE,"Douglas County Valuation Revis ";"Elbert Cost",#N/A,FALSE,"Elbert County Valuation  ";"El Paso Cost",#N/A,FALSE,"El Paso County Valuation ";"Kit Carson Pg 10",#N/A,FALSE,"Kit Carson County Valuation ";"Lincoln Cost",#N/A,FALSE,"Lincoln County Valuation  ";"Teller Cost",#N/A,FALSE,"Teller County Valuation";"Washington Cost",#N/A,FALSE,"Washington County Valuation ";"Yuma Cost",#N/A,FALSE,"Yuma County Valuation "}</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P._.Demand." localSheetId="0" hidden="1">{"Retail CP pg1",#N/A,FALSE,"FACTOR3";"Retail CP pg2",#N/A,FALSE,"FACTOR3";"Retail CP pg3",#N/A,FALSE,"FACTOR3"}</definedName>
    <definedName name="wrn.CP._.Demand." hidden="1">{"Retail CP pg1",#N/A,FALSE,"FACTOR3";"Retail CP pg2",#N/A,FALSE,"FACTOR3";"Retail CP pg3",#N/A,FALSE,"FACTOR3"}</definedName>
    <definedName name="wrn.CP._.Demand2." localSheetId="0" hidden="1">{"Retail CP pg1",#N/A,FALSE,"FACTOR3";"Retail CP pg2",#N/A,FALSE,"FACTOR3";"Retail CP pg3",#N/A,FALSE,"FACTOR3"}</definedName>
    <definedName name="wrn.CP._.Demand2." hidden="1">{"Retail CP pg1",#N/A,FALSE,"FACTOR3";"Retail CP pg2",#N/A,FALSE,"FACTOR3";"Retail CP pg3",#N/A,FALSE,"FACTOR3"}</definedName>
    <definedName name="wrn.Dashboard._.Report." localSheetId="0" hidden="1">{#N/A,#N/A,FALSE,"Cover";#N/A,#N/A,FALSE,"Consolidated IS ";#N/A,#N/A,FALSE,"Qtr LE";#N/A,#N/A,FALSE,"Qtr IS";#N/A,#N/A,FALSE,"Consolidated  BS";#N/A,#N/A,FALSE,"Merchant IS ";#N/A,#N/A,FALSE,"Merchant Bridge";#N/A,#N/A,FALSE,"Networks IS";#N/A,#N/A,FALSE,"Networks Bridge";#N/A,#N/A,FALSE,"Corporate IS";#N/A,#N/A,FALSE,"Corporate Bridge";#N/A,#N/A,FALSE,"Inv Relations ";#N/A,#N/A,FALSE,"Corporate Finance"}</definedName>
    <definedName name="wrn.Dashboard._.Report." hidden="1">{#N/A,#N/A,FALSE,"Cover";#N/A,#N/A,FALSE,"Consolidated IS ";#N/A,#N/A,FALSE,"Qtr LE";#N/A,#N/A,FALSE,"Qtr IS";#N/A,#N/A,FALSE,"Consolidated  BS";#N/A,#N/A,FALSE,"Merchant IS ";#N/A,#N/A,FALSE,"Merchant Bridge";#N/A,#N/A,FALSE,"Networks IS";#N/A,#N/A,FALSE,"Networks Bridge";#N/A,#N/A,FALSE,"Corporate IS";#N/A,#N/A,FALSE,"Corporate Bridge";#N/A,#N/A,FALSE,"Inv Relations ";#N/A,#N/A,FALSE,"Corporate Finance"}</definedName>
    <definedName name="wrn.DATA._.INPUTS." localSheetId="0" hidden="1">{#N/A,#N/A,TRUE,"DATA INPUTS"}</definedName>
    <definedName name="wrn.DATA._.INPUTS." hidden="1">{#N/A,#N/A,TRUE,"DATA INPUTS"}</definedName>
    <definedName name="wrn.DDC._.Compare." localSheetId="0" hidden="1">{"DDC Comparisons",#N/A,FALSE,"99 Summer Weather Hedge"}</definedName>
    <definedName name="wrn.DDC._.Compare." hidden="1">{"DDC Comparisons",#N/A,FALSE,"99 Summer Weather Hedge"}</definedName>
    <definedName name="wrn.Distribution._.Schedules._.External." localSheetId="0" hidden="1">{"Chey Distr",#N/A,FALSE,"CHEY";"Crow Distr",#N/A,FALSE,"CROW";"Cust Distr",#N/A,FALSE,"CUST";"Doug Distr",#N/A,FALSE,"DOUG";"El P Distr",#N/A,FALSE,"EL P";"Elbe Distr",#N/A,FALSE,"ELBE";"Frem Distr",#N/A,FALSE,"FREM";"Kit C Distr",#N/A,FALSE,"KIT C";"Linc Distr",#N/A,FALSE,"LINC";"Oter Distr",#N/A,FALSE,"OTER";"Pueb Distr",#N/A,FALSE,"PUEB";"Tell Distr",#N/A,FALSE,"TELL";"Wash Distr",#N/A,FALSE,"WASH";"Yuma Distr",#N/A,FALSE,"YUMA"}</definedName>
    <definedName name="wrn.Distribution._.Schedules._.External." hidden="1">{"Chey Distr",#N/A,FALSE,"CHEY";"Crow Distr",#N/A,FALSE,"CROW";"Cust Distr",#N/A,FALSE,"CUST";"Doug Distr",#N/A,FALSE,"DOUG";"El P Distr",#N/A,FALSE,"EL P";"Elbe Distr",#N/A,FALSE,"ELBE";"Frem Distr",#N/A,FALSE,"FREM";"Kit C Distr",#N/A,FALSE,"KIT C";"Linc Distr",#N/A,FALSE,"LINC";"Oter Distr",#N/A,FALSE,"OTER";"Pueb Distr",#N/A,FALSE,"PUEB";"Tell Distr",#N/A,FALSE,"TELL";"Wash Distr",#N/A,FALSE,"WASH";"Yuma Distr",#N/A,FALSE,"YUMA"}</definedName>
    <definedName name="wrn.Distribution._.Schedules._.Internal." localSheetId="0" hidden="1">{"CHEY INTERNAL",#N/A,FALSE,"CHEY";"CROW INTERNAL",#N/A,FALSE,"CROW";"CUST INTERNAL",#N/A,FALSE,"CUST";"DOUG INTERNAL",#N/A,FALSE,"DOUG";"EL P INTERNAL",#N/A,FALSE,"EL P";"ELBE INTERNAL",#N/A,FALSE,"ELBE";"FREM INTERNAL",#N/A,FALSE,"FREM";"KIT C INTERNAL",#N/A,FALSE,"KIT C";"LINC INTERNAL",#N/A,FALSE,"LINC";"OTER INTERNAL",#N/A,FALSE,"OTER";"PUEB INTERNAL",#N/A,FALSE,"PUEB";"TELL INTERNAL",#N/A,FALSE,"TELL";"WASH INTERNAL",#N/A,FALSE,"WASH";"YUMA INTERNAL",#N/A,FALSE,"YUMA"}</definedName>
    <definedName name="wrn.Distribution._.Schedules._.Internal." hidden="1">{"CHEY INTERNAL",#N/A,FALSE,"CHEY";"CROW INTERNAL",#N/A,FALSE,"CROW";"CUST INTERNAL",#N/A,FALSE,"CUST";"DOUG INTERNAL",#N/A,FALSE,"DOUG";"EL P INTERNAL",#N/A,FALSE,"EL P";"ELBE INTERNAL",#N/A,FALSE,"ELBE";"FREM INTERNAL",#N/A,FALSE,"FREM";"KIT C INTERNAL",#N/A,FALSE,"KIT C";"LINC INTERNAL",#N/A,FALSE,"LINC";"OTER INTERNAL",#N/A,FALSE,"OTER";"PUEB INTERNAL",#N/A,FALSE,"PUEB";"TELL INTERNAL",#N/A,FALSE,"TELL";"WASH INTERNAL",#N/A,FALSE,"WASH";"YUMA INTERNAL",#N/A,FALSE,"YUMA"}</definedName>
    <definedName name="wrn.EMPPAY." localSheetId="0" hidden="1">{#N/A,#N/A,FALSE,"EMPPAY"}</definedName>
    <definedName name="wrn.EMPPAY." hidden="1">{#N/A,#N/A,FALSE,"EMPPAY"}</definedName>
    <definedName name="wrn.Firm._.Proposal." localSheetId="0" hidden="1">{#N/A,#N/A,FALSE,"Proposal.kW Firm"}</definedName>
    <definedName name="wrn.Firm._.Proposal." hidden="1">{#N/A,#N/A,FALSE,"Proposal.kW Firm"}</definedName>
    <definedName name="wrn.Hedge._.Data._.Sheet." localSheetId="0" hidden="1">{"Hedge Data Sheet",#N/A,FALSE,"99 Summer Weather Hedge"}</definedName>
    <definedName name="wrn.Hedge._.Data._.Sheet." hidden="1">{"Hedge Data Sheet",#N/A,FALSE,"99 Summer Weather Hedge"}</definedName>
    <definedName name="wrn.Hedge._.Graphs." localSheetId="0" hidden="1">{"Hedge Graphs",#N/A,FALSE,"99 Summer Weather Hedge"}</definedName>
    <definedName name="wrn.Hedge._.Graphs." hidden="1">{"Hedge Graphs",#N/A,FALSE,"99 Summer Weather Hedge"}</definedName>
    <definedName name="wrn.IA301." localSheetId="0" hidden="1">{#N/A,#N/A,FALSE,"301-301.1";#N/A,#N/A,FALSE,"301.2-301.3";#N/A,#N/A,FALSE,"301.4-301.5";#N/A,#N/A,FALSE,"301.6-301.7";#N/A,#N/A,FALSE,"301.8-301.9";#N/A,#N/A,FALSE,"301-A"}</definedName>
    <definedName name="wrn.IA301." hidden="1">{#N/A,#N/A,FALSE,"301-301.1";#N/A,#N/A,FALSE,"301.2-301.3";#N/A,#N/A,FALSE,"301.4-301.5";#N/A,#N/A,FALSE,"301.6-301.7";#N/A,#N/A,FALSE,"301.8-301.9";#N/A,#N/A,FALSE,"301-A"}</definedName>
    <definedName name="wrn.Ilijan._.Print." localSheetId="0"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terruptible._.Proposal." localSheetId="0" hidden="1">{#N/A,#N/A,FALSE,"Proposal.kW Intrupt"}</definedName>
    <definedName name="wrn.Interruptible._.Proposal." hidden="1">{#N/A,#N/A,FALSE,"Proposal.kW Intrupt"}</definedName>
    <definedName name="wrn.IPO._.Valuation." localSheetId="0" hidden="1">{"assumptions",#N/A,FALSE,"Scenario 1";"valuation",#N/A,FALSE,"Scenario 1"}</definedName>
    <definedName name="wrn.IPO._.Valuation." hidden="1">{"assumptions",#N/A,FALSE,"Scenario 1";"valuation",#N/A,FALSE,"Scenario 1"}</definedName>
    <definedName name="wrn.Kansas._.Tracker." localSheetId="0" hidden="1">{#N/A,#N/A,FALSE,"Purchases";"Misc1",#N/A,FALSE,"Miscellaneous";"Misc2",#N/A,FALSE,"Miscellaneous";"Misc6",#N/A,FALSE,"Miscellaneous";#N/A,#N/A,FALSE,"Demand";#N/A,#N/A,FALSE,"State PGA";#N/A,#N/A,FALSE,"PEPL Imbalance ";"Misc3",#N/A,FALSE,"Miscellaneous";#N/A,#N/A,FALSE,"Journal";#N/A,#N/A,FALSE,"COVER"}</definedName>
    <definedName name="wrn.Kansas._.Tracker." hidden="1">{#N/A,#N/A,FALSE,"Purchases";"Misc1",#N/A,FALSE,"Miscellaneous";"Misc2",#N/A,FALSE,"Miscellaneous";"Misc6",#N/A,FALSE,"Miscellaneous";#N/A,#N/A,FALSE,"Demand";#N/A,#N/A,FALSE,"State PGA";#N/A,#N/A,FALSE,"PEPL Imbalance ";"Misc3",#N/A,FALSE,"Miscellaneous";#N/A,#N/A,FALSE,"Journal";#N/A,#N/A,FALSE,"COVER"}</definedName>
    <definedName name="wrn.LBO._.Summary." localSheetId="0" hidden="1">{"LBO Summary",#N/A,FALSE,"Summary"}</definedName>
    <definedName name="wrn.LBO._.Summary." hidden="1">{"LBO Summary",#N/A,FALSE,"Summary"}</definedName>
    <definedName name="wrn.Margin._.Calc." localSheetId="0" hidden="1">{#N/A,#N/A,FALSE,"MarginCalc"}</definedName>
    <definedName name="wrn.Margin._.Calc." hidden="1">{#N/A,#N/A,FALSE,"MarginCalc"}</definedName>
    <definedName name="wrn.MiniSum." localSheetId="0" hidden="1">{#N/A,#N/A,TRUE,"Facility-Input";#N/A,#N/A,TRUE,"Graphs";#N/A,#N/A,TRUE,"TOTAL"}</definedName>
    <definedName name="wrn.MiniSum." hidden="1">{#N/A,#N/A,TRUE,"Facility-Input";#N/A,#N/A,TRUE,"Graphs";#N/A,#N/A,TRUE,"TOTAL"}</definedName>
    <definedName name="wrn.Monthly." localSheetId="0" hidden="1">{"Fountain",#N/A,FALSE,"A";"Genoa",#N/A,FALSE,"A";"Hugo",#N/A,FALSE,"A"}</definedName>
    <definedName name="wrn.Monthly." hidden="1">{"Fountain",#N/A,FALSE,"A";"Genoa",#N/A,FALSE,"A";"Hugo",#N/A,FALSE,"A"}</definedName>
    <definedName name="wrn.ngpl." localSheetId="0" hidden="1">{#N/A,#N/A,FALSE,"lenox estimate";#N/A,#N/A,FALSE,"NGPL Pricing 99";#N/A,#N/A,FALSE,"JOURNAL 208"}</definedName>
    <definedName name="wrn.ngpl." hidden="1">{#N/A,#N/A,FALSE,"lenox estimate";#N/A,#N/A,FALSE,"NGPL Pricing 99";#N/A,#N/A,FALSE,"JOURNAL 208"}</definedName>
    <definedName name="wrn.nngalloc." localSheetId="0" hidden="1">{"ALLOCATION",#N/A,FALSE,"nngcostassign";"INPUT",#N/A,FALSE,"nngcostassign";"ESTIMATE (nngcostassign)",#N/A,FALSE,"nngcostassign";"UEINVOICE (nngcostassign)",#N/A,FALSE,"nngcostassign";#N/A,#N/A,FALSE,"Large volume Pool";#N/A,#N/A,FALSE,"JOURNAL203JN";#N/A,#N/A,FALSE,"capacity";#N/A,#N/A,FALSE,"transport";#N/A,#N/A,FALSE,"barballoc";"Supplier",#N/A,FALSE,"supplier pool NNG"}</definedName>
    <definedName name="wrn.nngalloc." hidden="1">{"ALLOCATION",#N/A,FALSE,"nngcostassign";"INPUT",#N/A,FALSE,"nngcostassign";"ESTIMATE (nngcostassign)",#N/A,FALSE,"nngcostassign";"UEINVOICE (nngcostassign)",#N/A,FALSE,"nngcostassign";#N/A,#N/A,FALSE,"Large volume Pool";#N/A,#N/A,FALSE,"JOURNAL203JN";#N/A,#N/A,FALSE,"capacity";#N/A,#N/A,FALSE,"transport";#N/A,#N/A,FALSE,"barballoc";"Supplier",#N/A,FALSE,"supplier pool NNG"}</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Page._.10s." localSheetId="0" hidden="1">{"Douglas Pg 10",#N/A,FALSE,"Pg 10  Douglas";"El Paso Pg 10",#N/A,FALSE,"Pg 10  El Paso";"Kit Carson Pg 10",#N/A,FALSE,"Pg 10  Kit Carson";"Lincoln Pg 10",#N/A,FALSE,"Pg 10  Lincoln";"Teller Pg 10",#N/A,FALSE,"Pg 10  Teller"}</definedName>
    <definedName name="wrn.Page._.10s." hidden="1">{"Douglas Pg 10",#N/A,FALSE,"Pg 10  Douglas";"El Paso Pg 10",#N/A,FALSE,"Pg 10  El Paso";"Kit Carson Pg 10",#N/A,FALSE,"Pg 10  Kit Carson";"Lincoln Pg 10",#N/A,FALSE,"Pg 10  Lincoln";"Teller Pg 10",#N/A,FALSE,"Pg 10  Teller"}</definedName>
    <definedName name="wrn.Print." localSheetId="0" hidden="1">{#N/A,#N/A,TRUE,"Inputs";#N/A,#N/A,TRUE,"Cashflow Statement";#N/A,#N/A,TRUE,"Summary";#N/A,#N/A,TRUE,"Construction";#N/A,#N/A,TRUE,"RevAss";#N/A,#N/A,TRUE,"Debt";#N/A,#N/A,TRUE,"Inc";#N/A,#N/A,TRUE,"Depr"}</definedName>
    <definedName name="wrn.Print." hidden="1">{#N/A,#N/A,TRUE,"Inputs";#N/A,#N/A,TRUE,"Cashflow Statement";#N/A,#N/A,TRUE,"Summary";#N/A,#N/A,TRUE,"Construction";#N/A,#N/A,TRUE,"RevAss";#N/A,#N/A,TRUE,"Debt";#N/A,#N/A,TRUE,"Inc";#N/A,#N/A,TRUE,"Depr"}</definedName>
    <definedName name="wrn.Print._.All._.Pages." localSheetId="0"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oforma._.Report." localSheetId="0" hidden="1">{"index",#N/A,TRUE,"Index";"summary",#N/A,TRUE,"Summary";"revision",#N/A,TRUE,"Revisions";"assump1",#N/A,TRUE,"Assump";"assump2",#N/A,TRUE,"Assump";"mktdata1",#N/A,TRUE,"MarketData";"mktdata2",#N/A,TRUE,"MarketData";"financial",#N/A,TRUE,"Financial";"construct1",#N/A,TRUE,"Construct";"construct2",#N/A,TRUE,"Construct";"cashflow",#N/A,TRUE,"CashFlow";"revenue1",#N/A,TRUE,"Revenue";"revenue2",#N/A,TRUE,"Revenue";"revprimary1",#N/A,TRUE,"Rev-PSCO Primary";"revprimary2",#N/A,TRUE,"Rev-PSCO Primary";"revAQIR1",#N/A,TRUE,"Rev-PSCO AQIR";"revAQIR2",#N/A,TRUE,"Rev-PSCO AQIR";"production1",#N/A,TRUE,"Production";"production2",#N/A,TRUE,"Production";"ductfiring",#N/A,TRUE,"DuctFiring";"O&amp;M",#N/A,TRUE,"O&amp;MExp";"debt1",#N/A,TRUE,"Debt";"debt2",#N/A,TRUE,"Debt";"debt3",#N/A,TRUE,"Debt";"propertytax",#N/A,TRUE,"PropertyTax";"deprbk1",#N/A,TRUE,"DeprBook";"depbk2",#N/A,TRUE,"DeprBook";"depbk3",#N/A,TRUE,"DeprBook";"deprtax1",#N/A,TRUE,"DeprTax";"deprtax2",#N/A,TRUE,"DeprTax";"bkinc1",#N/A,TRUE,"BookInc";"bkinc2",#N/A,TRUE,"BookInc";"ref1",#N/A,TRUE,"Ref1";"ref2",#N/A,TRUE,"Ref2";"ref3",#N/A,TRUE,"Ref3";"ref4",#N/A,TRUE,"Ref4";"ref5",#N/A,TRUE,"Ref5";"ref6",#N/A,TRUE,"Ref6";"pricecurve1",#N/A,TRUE,"PriceCurve";"pricecurve2",#N/A,TRUE,"PriceCurve";"mcp1",#N/A,TRUE,"AvgDispPrice";"mcp2",#N/A,TRUE,"AvgDispPrice";"dispatch1",#N/A,TRUE,"Dispatch";"dispatch2",#N/A,TRUE,"Dispatch";"dispatch3",#N/A,TRUE,"Dispatch";"spread",#N/A,TRUE,"Spread";"degrad",#N/A,TRUE,"Degrad"}</definedName>
    <definedName name="wrn.Proforma._.Report." hidden="1">{"index",#N/A,TRUE,"Index";"summary",#N/A,TRUE,"Summary";"revision",#N/A,TRUE,"Revisions";"assump1",#N/A,TRUE,"Assump";"assump2",#N/A,TRUE,"Assump";"mktdata1",#N/A,TRUE,"MarketData";"mktdata2",#N/A,TRUE,"MarketData";"financial",#N/A,TRUE,"Financial";"construct1",#N/A,TRUE,"Construct";"construct2",#N/A,TRUE,"Construct";"cashflow",#N/A,TRUE,"CashFlow";"revenue1",#N/A,TRUE,"Revenue";"revenue2",#N/A,TRUE,"Revenue";"revprimary1",#N/A,TRUE,"Rev-PSCO Primary";"revprimary2",#N/A,TRUE,"Rev-PSCO Primary";"revAQIR1",#N/A,TRUE,"Rev-PSCO AQIR";"revAQIR2",#N/A,TRUE,"Rev-PSCO AQIR";"production1",#N/A,TRUE,"Production";"production2",#N/A,TRUE,"Production";"ductfiring",#N/A,TRUE,"DuctFiring";"O&amp;M",#N/A,TRUE,"O&amp;MExp";"debt1",#N/A,TRUE,"Debt";"debt2",#N/A,TRUE,"Debt";"debt3",#N/A,TRUE,"Debt";"propertytax",#N/A,TRUE,"PropertyTax";"deprbk1",#N/A,TRUE,"DeprBook";"depbk2",#N/A,TRUE,"DeprBook";"depbk3",#N/A,TRUE,"DeprBook";"deprtax1",#N/A,TRUE,"DeprTax";"deprtax2",#N/A,TRUE,"DeprTax";"bkinc1",#N/A,TRUE,"BookInc";"bkinc2",#N/A,TRUE,"BookInc";"ref1",#N/A,TRUE,"Ref1";"ref2",#N/A,TRUE,"Ref2";"ref3",#N/A,TRUE,"Ref3";"ref4",#N/A,TRUE,"Ref4";"ref5",#N/A,TRUE,"Ref5";"ref6",#N/A,TRUE,"Ref6";"pricecurve1",#N/A,TRUE,"PriceCurve";"pricecurve2",#N/A,TRUE,"PriceCurve";"mcp1",#N/A,TRUE,"AvgDispPrice";"mcp2",#N/A,TRUE,"AvgDispPrice";"dispatch1",#N/A,TRUE,"Dispatch";"dispatch2",#N/A,TRUE,"Dispatch";"dispatch3",#N/A,TRUE,"Dispatch";"spread",#N/A,TRUE,"Spread";"degrad",#N/A,TRUE,"Degrad"}</definedName>
    <definedName name="wrn.Project._.A." localSheetId="0" hidden="1">{"Proj Econ Summary",#N/A,FALSE,"Project A";"Income Statement",#N/A,FALSE,"Project A";"Cash Flow Statement",#N/A,FALSE,"Project A";"Balance Sheet",#N/A,FALSE,"Project A";"Scenario Summary (Proj A)",#N/A,FALSE,"Scenario Summary"}</definedName>
    <definedName name="wrn.Project._.A." hidden="1">{"Proj Econ Summary",#N/A,FALSE,"Project A";"Income Statement",#N/A,FALSE,"Project A";"Cash Flow Statement",#N/A,FALSE,"Project A";"Balance Sheet",#N/A,FALSE,"Project A";"Scenario Summary (Proj A)",#N/A,FALSE,"Scenario Summary"}</definedName>
    <definedName name="wrn.Project._.Summary." localSheetId="0" hidden="1">{"Summary",#N/A,FALSE,"MICMULT";"Income Statement",#N/A,FALSE,"MICMULT";"Cash Flows",#N/A,FALSE,"MICMULT"}</definedName>
    <definedName name="wrn.Project._.Summary." hidden="1">{"Summary",#N/A,FALSE,"MICMULT";"Income Statement",#N/A,FALSE,"MICMULT";"Cash Flows",#N/A,FALSE,"MICMULT"}</definedName>
    <definedName name="wrn.purchases." localSheetId="0" hidden="1">{#N/A,#N/A,FALSE,"Purchases"}</definedName>
    <definedName name="wrn.purchases." hidden="1">{#N/A,#N/A,FALSE,"Purchases"}</definedName>
    <definedName name="wrn.Quarterly." localSheetId="0" hidden="1">{"Castle Rock",#N/A,FALSE,"A";"Cheyenne",#N/A,FALSE,"A";"Green Mountain",#N/A,FALSE,"A";"Limon",#N/A,FALSE,"A";"Woodland Park",#N/A,FALSE,"A"}</definedName>
    <definedName name="wrn.Quarterly." hidden="1">{"Castle Rock",#N/A,FALSE,"A";"Cheyenne",#N/A,FALSE,"A";"Green Mountain",#N/A,FALSE,"A";"Limon",#N/A,FALSE,"A";"Woodland Park",#N/A,FALSE,"A"}</definedName>
    <definedName name="wrn.RAK1." localSheetId="0"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Risk._.Reserves." localSheetId="0" hidden="1">{#N/A,#N/A,TRUE,"Reserves";#N/A,#N/A,TRUE,"Graphs"}</definedName>
    <definedName name="wrn.Risk._.Reserves." hidden="1">{#N/A,#N/A,TRUE,"Reserves";#N/A,#N/A,TRUE,"Graphs"}</definedName>
    <definedName name="wrn.Sch._.10." localSheetId="0" hidden="1">{"Wyandotte",#N/A,FALSE,"SCH 10";"Wallace",#N/A,FALSE,"SCH 10";"Saline",#N/A,FALSE,"SCH 10";"Rice",#N/A,FALSE,"SCH 10";"Trego",#N/A,FALSE,"SCH 10";"Russell",#N/A,FALSE,"SCH 10";"Riley",#N/A,FALSE,"SCH 10";"Ellis",#N/A,FALSE,"SCH 10";"Leavenworth",#N/A,FALSE,"SCH 10";"Logan",#N/A,FALSE,"SCH 10";"Jefferson",#N/A,FALSE,"SCH 10";"Gove",#N/A,FALSE,"SCH 10";"Ellsworth",#N/A,FALSE,"SCH 10";"Douglas",#N/A,FALSE,"SCH 10";"Dickenson",#N/A,FALSE,"SCH 10";"Geary",#N/A,FALSE,"SCH 10";"Shawnee",#N/A,FALSE,"SCH 10";"Jackson",#N/A,FALSE,"SCH 10";"Washington",#N/A,FALSE,"SCH 10";"Marshall",#N/A,FALSE,"SCH 10";"Pottawatomie",#N/A,FALSE,"SCH 10"}</definedName>
    <definedName name="wrn.Sch._.10." hidden="1">{"Wyandotte",#N/A,FALSE,"SCH 10";"Wallace",#N/A,FALSE,"SCH 10";"Saline",#N/A,FALSE,"SCH 10";"Rice",#N/A,FALSE,"SCH 10";"Trego",#N/A,FALSE,"SCH 10";"Russell",#N/A,FALSE,"SCH 10";"Riley",#N/A,FALSE,"SCH 10";"Ellis",#N/A,FALSE,"SCH 10";"Leavenworth",#N/A,FALSE,"SCH 10";"Logan",#N/A,FALSE,"SCH 10";"Jefferson",#N/A,FALSE,"SCH 10";"Gove",#N/A,FALSE,"SCH 10";"Ellsworth",#N/A,FALSE,"SCH 10";"Douglas",#N/A,FALSE,"SCH 10";"Dickenson",#N/A,FALSE,"SCH 10";"Geary",#N/A,FALSE,"SCH 10";"Shawnee",#N/A,FALSE,"SCH 10";"Jackson",#N/A,FALSE,"SCH 10";"Washington",#N/A,FALSE,"SCH 10";"Marshall",#N/A,FALSE,"SCH 10";"Pottawatomie",#N/A,FALSE,"SCH 10"}</definedName>
    <definedName name="wrn.Sch._.10R." localSheetId="0" hidden="1">{"Page 1",#N/A,FALSE,"SCH 10";"Page 2",#N/A,FALSE,"SCH 10"}</definedName>
    <definedName name="wrn.Sch._.10R." hidden="1">{"Page 1",#N/A,FALSE,"SCH 10";"Page 2",#N/A,FALSE,"SCH 10"}</definedName>
    <definedName name="wrn.Sch._.11." localSheetId="0" hidden="1">{"Sch 11",#N/A,FALSE,"SCH 11";"Sch 11 WP",#N/A,FALSE,"SCH 11"}</definedName>
    <definedName name="wrn.Sch._.11." hidden="1">{"Sch 11",#N/A,FALSE,"SCH 11";"Sch 11 WP",#N/A,FALSE,"SCH 11"}</definedName>
    <definedName name="wrn.Schedule._.10B." localSheetId="0" hidden="1">{"Douglas 10B",#N/A,FALSE,"Douglas";"Finney Sch 10B",#N/A,FALSE,"Finney";"Ford Sch 10B",#N/A,FALSE,"Ford";"Sedgwick Sch 10B",#N/A,FALSE,"Sedgwick";"Seward Sch 10B",#N/A,FALSE,"Seward";"Sherman Sch 10B",#N/A,FALSE,"Sherman";"Stevens Sch 10B",#N/A,FALSE,"Stevens"}</definedName>
    <definedName name="wrn.Schedule._.10B." hidden="1">{"Douglas 10B",#N/A,FALSE,"Douglas";"Finney Sch 10B",#N/A,FALSE,"Finney";"Ford Sch 10B",#N/A,FALSE,"Ford";"Sedgwick Sch 10B",#N/A,FALSE,"Sedgwick";"Seward Sch 10B",#N/A,FALSE,"Seward";"Sherman Sch 10B",#N/A,FALSE,"Sherman";"Stevens Sch 10B",#N/A,FALSE,"Stevens"}</definedName>
    <definedName name="wrn.Schedule._.4." localSheetId="0"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hidden="1">{"EE1",#N/A,FALSE,"Electric";"EE2",#N/A,FALSE,"Electric";"EE3",#N/A,FALSE,"Electric";"EE4",#N/A,FALSE,"Electric";"EE5",#N/A,FALSE,"Electric"}</definedName>
    <definedName name="wrn.Segment._.1." localSheetId="0" hidden="1">{#N/A,#N/A,TRUE,"Segment 1"}</definedName>
    <definedName name="wrn.Segment._.1." hidden="1">{#N/A,#N/A,TRUE,"Segment 1"}</definedName>
    <definedName name="wrn.Segment._.2." localSheetId="0" hidden="1">{#N/A,#N/A,TRUE,"Segment 2"}</definedName>
    <definedName name="wrn.Segment._.2." hidden="1">{#N/A,#N/A,TRUE,"Segment 2"}</definedName>
    <definedName name="wrn.Segment._.3." localSheetId="0" hidden="1">{#N/A,#N/A,TRUE,"Segment 3"}</definedName>
    <definedName name="wrn.Segment._.3." hidden="1">{#N/A,#N/A,TRUE,"Segment 3"}</definedName>
    <definedName name="wrn.Segment._.4." localSheetId="0" hidden="1">{#N/A,#N/A,TRUE,"Segment 4"}</definedName>
    <definedName name="wrn.Segment._.4." hidden="1">{#N/A,#N/A,TRUE,"Segment 4"}</definedName>
    <definedName name="wrn.Segment._.5." localSheetId="0" hidden="1">{#N/A,#N/A,TRUE,"Segment 5"}</definedName>
    <definedName name="wrn.Segment._.5." hidden="1">{#N/A,#N/A,TRUE,"Segment 5"}</definedName>
    <definedName name="wrn.Semi._.Annual." localSheetId="0" hidden="1">{"Arriba",#N/A,FALSE,"A";"Bethune",#N/A,FALSE,"A";"Burlington",#N/A,FALSE,"A";"Elizabeth",#N/A,FALSE,"A";"Flagler",#N/A,FALSE,"A";"Kiowa",#N/A,FALSE,"A";"Stratton",#N/A,FALSE,"A";"Vona",#N/A,FALSE,"A"}</definedName>
    <definedName name="wrn.Semi._.Annual." hidden="1">{"Arriba",#N/A,FALSE,"A";"Bethune",#N/A,FALSE,"A";"Burlington",#N/A,FALSE,"A";"Elizabeth",#N/A,FALSE,"A";"Flagler",#N/A,FALSE,"A";"Kiowa",#N/A,FALSE,"A";"Stratton",#N/A,FALSE,"A";"Vona",#N/A,FALSE,"A"}</definedName>
    <definedName name="wrn.September._.Graphs." localSheetId="0" hidden="1">{"Sept Graphs",#N/A,FALSE,"Sept 99"}</definedName>
    <definedName name="wrn.September._.Graphs." hidden="1">{"Sept Graphs",#N/A,FALSE,"Sept 99"}</definedName>
    <definedName name="wrn.Snapshot." localSheetId="0" hidden="1">{#N/A,#N/A,TRUE,"Facility-Input";#N/A,#N/A,TRUE,"Graphs"}</definedName>
    <definedName name="wrn.Snapshot." hidden="1">{#N/A,#N/A,TRUE,"Facility-Input";#N/A,#N/A,TRUE,"Graphs"}</definedName>
    <definedName name="wrn.storage8x11." localSheetId="0" hidden="1">{"storage8x11",#N/A,FALSE,"1996"}</definedName>
    <definedName name="wrn.storage8x11." hidden="1">{"storage8x11",#N/A,FALSE,"1996"}</definedName>
    <definedName name="wrn.Summary." localSheetId="0" hidden="1">{"SumVar",#N/A,FALSE,"Variance";"SumAct",#N/A,FALSE,"Actual";"SumBud",#N/A,FALSE,"Budget"}</definedName>
    <definedName name="wrn.Summary." hidden="1">{"SumVar",#N/A,FALSE,"Variance";"SumAct",#N/A,FALSE,"Actual";"SumBud",#N/A,FALSE,"Budget"}</definedName>
    <definedName name="wrn.test." localSheetId="0" hidden="1">{"assump1",#N/A,TRUE,"Assump";"assump2",#N/A,TRUE,"Assump"}</definedName>
    <definedName name="wrn.test." hidden="1">{"assump1",#N/A,TRUE,"Assump";"assump2",#N/A,TRUE,"Assump"}</definedName>
    <definedName name="wrn.Totals." localSheetId="0" hidden="1">{#N/A,#N/A,TRUE,"TOTAL";#N/A,#N/A,TRUE,"Total Pipes"}</definedName>
    <definedName name="wrn.Totals." hidden="1">{#N/A,#N/A,TRUE,"TOTAL";#N/A,#N/A,TRUE,"Total Pipes"}</definedName>
    <definedName name="wrn.tracker." localSheetId="0" hidden="1">{#N/A,#N/A,TRUE,"Purchases";#N/A,#N/A,TRUE,"Miscellaneous";#N/A,#N/A,TRUE,"PGAtotal";#N/A,#N/A,TRUE,"state PGA";#N/A,#N/A,TRUE,"Imbalance";#N/A,#N/A,TRUE,"Demand";#N/A,#N/A,TRUE,"Storage";#N/A,#N/A,TRUE,"Ia alloc";#N/A,#N/A,TRUE,"Mn alloc";#N/A,#N/A,TRUE,"NE Lincoln alloc";#N/A,#N/A,TRUE,"Ks alloc";#N/A,#N/A,TRUE,"NMU alloc";#N/A,#N/A,TRUE,"JOURNAL";#N/A,#N/A,TRUE,"Nebraska Rates"}</definedName>
    <definedName name="wrn.tracker." hidden="1">{#N/A,#N/A,TRUE,"Purchases";#N/A,#N/A,TRUE,"Miscellaneous";#N/A,#N/A,TRUE,"PGAtotal";#N/A,#N/A,TRUE,"state PGA";#N/A,#N/A,TRUE,"Imbalance";#N/A,#N/A,TRUE,"Demand";#N/A,#N/A,TRUE,"Storage";#N/A,#N/A,TRUE,"Ia alloc";#N/A,#N/A,TRUE,"Mn alloc";#N/A,#N/A,TRUE,"NE Lincoln alloc";#N/A,#N/A,TRUE,"Ks alloc";#N/A,#N/A,TRUE,"NMU alloc";#N/A,#N/A,TRUE,"JOURNAL";#N/A,#N/A,TRUE,"Nebraska Rates"}</definedName>
    <definedName name="wrn.tracker.2" localSheetId="0" hidden="1">{#N/A,#N/A,TRUE,"Purchases";#N/A,#N/A,TRUE,"Miscellaneous";#N/A,#N/A,TRUE,"PGAtotal";#N/A,#N/A,TRUE,"state PGA";#N/A,#N/A,TRUE,"Imbalance";#N/A,#N/A,TRUE,"Demand";#N/A,#N/A,TRUE,"Storage";#N/A,#N/A,TRUE,"Ia alloc";#N/A,#N/A,TRUE,"Mn alloc";#N/A,#N/A,TRUE,"NE Lincoln alloc";#N/A,#N/A,TRUE,"Ks alloc";#N/A,#N/A,TRUE,"NMU alloc";#N/A,#N/A,TRUE,"JOURNAL";#N/A,#N/A,TRUE,"Nebraska Rates"}</definedName>
    <definedName name="wrn.tracker.2" hidden="1">{#N/A,#N/A,TRUE,"Purchases";#N/A,#N/A,TRUE,"Miscellaneous";#N/A,#N/A,TRUE,"PGAtotal";#N/A,#N/A,TRUE,"state PGA";#N/A,#N/A,TRUE,"Imbalance";#N/A,#N/A,TRUE,"Demand";#N/A,#N/A,TRUE,"Storage";#N/A,#N/A,TRUE,"Ia alloc";#N/A,#N/A,TRUE,"Mn alloc";#N/A,#N/A,TRUE,"NE Lincoln alloc";#N/A,#N/A,TRUE,"Ks alloc";#N/A,#N/A,TRUE,"NMU alloc";#N/A,#N/A,TRUE,"JOURNAL";#N/A,#N/A,TRUE,"Nebraska Rates"}</definedName>
    <definedName name="wrn.UEG._.Operating._.Report." localSheetId="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nit._.1._.Operating._.Report." localSheetId="0" hidden="1">{#N/A,#N/A,FALSE,"Unit 1"}</definedName>
    <definedName name="wrn.Unit._.1._.Operating._.Report." hidden="1">{#N/A,#N/A,FALSE,"Unit 1"}</definedName>
    <definedName name="wrn.Variance." localSheetId="0" hidden="1">{"GasDistVar",#N/A,FALSE,"Variance";"ElecDist to ElecTransVar",#N/A,FALSE,"Variance";"SGuard to CompEnergyVar",#N/A,FALSE,"Variance";"NonRegVar",#N/A,FALSE,"Variance";"ENA to TotalVAR",#N/A,FALSE,"Variance";"GenCoVar",#N/A,FALSE,"Variance"}</definedName>
    <definedName name="wrn.Variance." hidden="1">{"GasDistVar",#N/A,FALSE,"Variance";"ElecDist to ElecTransVar",#N/A,FALSE,"Variance";"SGuard to CompEnergyVar",#N/A,FALSE,"Variance";"NonRegVar",#N/A,FALSE,"Variance";"ENA to TotalVAR",#N/A,FALSE,"Variance";"GenCoVar",#N/A,FALSE,"Variance"}</definedName>
    <definedName name="wrn.Wellhead." localSheetId="0" hidden="1">{"Misc3",#N/A,FALSE,"Miscellaneous"}</definedName>
    <definedName name="wrn.Wellhead." hidden="1">{"Misc3",#N/A,FALSE,"Miscellaneous"}</definedName>
    <definedName name="wvu.Hedge._.Data._.Sheet." localSheetId="0" hidden="1">{TRUE,TRUE,-2.75,-17,604.5,347.25,FALSE,TRUE,TRUE,TRUE,0,1,#N/A,1,#N/A,11.2777777777778,23.6470588235294,1,FALSE,FALSE,3,TRUE,1,FALSE,100,"Swvu.Hedge._.Data._.Sheet.","ACwvu.Hedge._.Data._.Sheet.",#N/A,FALSE,FALSE,0.25,0.25,0.37,0.26,2,"","&amp;L&amp;F &amp;A&amp;CPage &amp;P&amp;R&amp;D &amp;T",FALSE,FALSE,FALSE,FALSE,1,100,#N/A,#N/A,"=R1C1:R101C13","=R1:R6",#N/A,#N/A,FALSE,FALSE,TRUE,1,#N/A,#N/A,FALSE,FALSE,TRUE,TRUE,TRUE}</definedName>
    <definedName name="wvu.Hedge._.Data._.Sheet." hidden="1">{TRUE,TRUE,-2.75,-17,604.5,347.25,FALSE,TRUE,TRUE,TRUE,0,1,#N/A,1,#N/A,11.2777777777778,23.6470588235294,1,FALSE,FALSE,3,TRUE,1,FALSE,100,"Swvu.Hedge._.Data._.Sheet.","ACwvu.Hedge._.Data._.Sheet.",#N/A,FALSE,FALSE,0.25,0.25,0.37,0.26,2,"","&amp;L&amp;F &amp;A&amp;CPage &amp;P&amp;R&amp;D &amp;T",FALSE,FALSE,FALSE,FALSE,1,100,#N/A,#N/A,"=R1C1:R101C13","=R1:R6",#N/A,#N/A,FALSE,FALSE,TRUE,1,#N/A,#N/A,FALSE,FALSE,TRUE,TRUE,TRUE}</definedName>
    <definedName name="wvu.Hedge._.Graphs." localSheetId="0" hidden="1">{TRUE,TRUE,-2.75,-17,604.5,347.25,FALSE,TRUE,TRUE,TRUE,0,1,#N/A,91,#N/A,11.2777777777778,23.1111111111111,1,FALSE,FALSE,3,TRUE,1,FALSE,100,"Swvu.Hedge._.Graphs.","ACwvu.Hedge._.Graphs.",#N/A,FALSE,FALSE,0.25,0.25,0.37,0.26,2,"","&amp;L&amp;F &amp;A&amp;CPage &amp;P&amp;R&amp;D &amp;T",FALSE,FALSE,FALSE,FALSE,1,100,#N/A,#N/A,"=R102C1:R184C13",FALSE,#N/A,#N/A,FALSE,FALSE,TRUE,1,#N/A,#N/A,FALSE,FALSE,TRUE,TRUE,TRUE}</definedName>
    <definedName name="wvu.Hedge._.Graphs." hidden="1">{TRUE,TRUE,-2.75,-17,604.5,347.25,FALSE,TRUE,TRUE,TRUE,0,1,#N/A,91,#N/A,11.2777777777778,23.1111111111111,1,FALSE,FALSE,3,TRUE,1,FALSE,100,"Swvu.Hedge._.Graphs.","ACwvu.Hedge._.Graphs.",#N/A,FALSE,FALSE,0.25,0.25,0.37,0.26,2,"","&amp;L&amp;F &amp;A&amp;CPage &amp;P&amp;R&amp;D &amp;T",FALSE,FALSE,FALSE,FALSE,1,100,#N/A,#N/A,"=R102C1:R184C13",FALSE,#N/A,#N/A,FALSE,FALSE,TRUE,1,#N/A,#N/A,FALSE,FALSE,TRUE,TRUE,TRUE}</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3" l="1"/>
  <c r="D14" i="3"/>
  <c r="D12" i="3"/>
  <c r="D11" i="3"/>
  <c r="D9" i="3"/>
  <c r="D8" i="3"/>
  <c r="D66" i="7"/>
  <c r="E66" i="7"/>
  <c r="C66" i="7"/>
  <c r="D63" i="7"/>
  <c r="C63" i="7"/>
  <c r="C62" i="7"/>
  <c r="D62" i="7"/>
  <c r="L17" i="7" s="1"/>
  <c r="N17" i="7" s="1"/>
  <c r="E61" i="7"/>
  <c r="C61" i="7"/>
  <c r="D60" i="7"/>
  <c r="C60" i="7"/>
  <c r="C55" i="7"/>
  <c r="D55" i="7"/>
  <c r="L15" i="7" s="1"/>
  <c r="N15" i="7" s="1"/>
  <c r="E54" i="7"/>
  <c r="C54" i="7"/>
  <c r="D53" i="7"/>
  <c r="L8" i="7" s="1"/>
  <c r="N8" i="7" s="1"/>
  <c r="C53" i="7"/>
  <c r="C52" i="7"/>
  <c r="E52" i="7"/>
  <c r="E51" i="7"/>
  <c r="C51" i="7"/>
  <c r="C50" i="7"/>
  <c r="E50" i="7"/>
  <c r="E47" i="7"/>
  <c r="C47" i="7"/>
  <c r="D46" i="7"/>
  <c r="C46" i="7"/>
  <c r="E43" i="7"/>
  <c r="C43" i="7"/>
  <c r="C42" i="7"/>
  <c r="D42" i="7"/>
  <c r="L13" i="7" s="1"/>
  <c r="N13" i="7" s="1"/>
  <c r="E41" i="7"/>
  <c r="C41" i="7"/>
  <c r="D40" i="7"/>
  <c r="C40" i="7"/>
  <c r="E39" i="7"/>
  <c r="C39" i="7"/>
  <c r="C38" i="7"/>
  <c r="D38" i="7"/>
  <c r="E34" i="7"/>
  <c r="C34" i="7"/>
  <c r="C32" i="7"/>
  <c r="D32" i="7"/>
  <c r="D31" i="7"/>
  <c r="C31" i="7"/>
  <c r="C28" i="7"/>
  <c r="E28" i="7"/>
  <c r="E26" i="7"/>
  <c r="C26" i="7"/>
  <c r="C25" i="7"/>
  <c r="D25" i="7"/>
  <c r="E23" i="7"/>
  <c r="C23" i="7"/>
  <c r="E22" i="7"/>
  <c r="C22" i="7"/>
  <c r="D21" i="7"/>
  <c r="C21" i="7"/>
  <c r="C20" i="7"/>
  <c r="E20" i="7"/>
  <c r="D19" i="7"/>
  <c r="C19" i="7"/>
  <c r="C17" i="7"/>
  <c r="E17" i="7"/>
  <c r="M9" i="7" s="1"/>
  <c r="E16" i="7"/>
  <c r="C16" i="7"/>
  <c r="D14" i="7"/>
  <c r="L12" i="7" s="1"/>
  <c r="N12" i="7" s="1"/>
  <c r="C14" i="7"/>
  <c r="E13" i="7"/>
  <c r="C13" i="7"/>
  <c r="C12" i="7"/>
  <c r="E12" i="7"/>
  <c r="E11" i="7"/>
  <c r="C11" i="7"/>
  <c r="C9" i="7"/>
  <c r="E9" i="7"/>
  <c r="E8" i="7"/>
  <c r="C8" i="7"/>
  <c r="D5" i="7"/>
  <c r="D4" i="7"/>
  <c r="C5" i="7"/>
  <c r="C4" i="7"/>
  <c r="N7" i="7"/>
  <c r="N6" i="7"/>
  <c r="M17" i="7"/>
  <c r="M16" i="7"/>
  <c r="M15" i="7"/>
  <c r="L14" i="7"/>
  <c r="M14" i="7"/>
  <c r="N14" i="7" s="1"/>
  <c r="M13" i="7"/>
  <c r="M12" i="7"/>
  <c r="L10" i="7"/>
  <c r="M10" i="7"/>
  <c r="N10" i="7" s="1"/>
  <c r="M8" i="7"/>
  <c r="L5" i="7"/>
  <c r="G18" i="3"/>
  <c r="G17" i="3"/>
  <c r="G16" i="3"/>
  <c r="G15" i="3"/>
  <c r="L16" i="7" l="1"/>
  <c r="N16" i="7" s="1"/>
  <c r="L9" i="7"/>
  <c r="N9" i="7" s="1"/>
  <c r="M5" i="7"/>
  <c r="N5" i="7" s="1"/>
  <c r="G10" i="3"/>
  <c r="G11" i="3"/>
  <c r="G14" i="3"/>
  <c r="G13" i="3"/>
  <c r="G12" i="3"/>
  <c r="G9" i="3"/>
  <c r="G8" i="3"/>
  <c r="L19" i="7" l="1"/>
  <c r="N19" i="7"/>
  <c r="M19" i="7"/>
  <c r="G19" i="3"/>
</calcChain>
</file>

<file path=xl/sharedStrings.xml><?xml version="1.0" encoding="utf-8"?>
<sst xmlns="http://schemas.openxmlformats.org/spreadsheetml/2006/main" count="293" uniqueCount="170">
  <si>
    <t xml:space="preserve"> </t>
  </si>
  <si>
    <t>Current Year</t>
  </si>
  <si>
    <t>Other</t>
  </si>
  <si>
    <t>Return to Accrual - PY</t>
  </si>
  <si>
    <t>UTP</t>
  </si>
  <si>
    <t>Prior Year Adjustments</t>
  </si>
  <si>
    <t>ITC &amp; Excess Deferred</t>
  </si>
  <si>
    <t>State Adjust</t>
  </si>
  <si>
    <t>Tax Basis Adjust</t>
  </si>
  <si>
    <t>Total</t>
  </si>
  <si>
    <t>Federal Consolidating Report by Month - Report #51004A</t>
  </si>
  <si>
    <t>2022 Master Case (PS9) - RL</t>
  </si>
  <si>
    <t>BH Colorado Electric Oper Co</t>
  </si>
  <si>
    <t>All January Through December Activity</t>
  </si>
  <si>
    <t>========================================</t>
  </si>
  <si>
    <t>Book Income</t>
  </si>
  <si>
    <t>Tax Items</t>
  </si>
  <si>
    <t>Book Income Before Tax</t>
  </si>
  <si>
    <t>BHSC Allocations</t>
  </si>
  <si>
    <t xml:space="preserve">    BHSC Non-Protected - Fed</t>
  </si>
  <si>
    <t xml:space="preserve">    BHSC Protected - Fed</t>
  </si>
  <si>
    <t>Total BHSC Allocations</t>
  </si>
  <si>
    <t>CWIP</t>
  </si>
  <si>
    <t xml:space="preserve">    AFUDC Debt CWIP</t>
  </si>
  <si>
    <t xml:space="preserve">    CIAC CWIP</t>
  </si>
  <si>
    <t>Total CWIP</t>
  </si>
  <si>
    <t>Deferred NOL</t>
  </si>
  <si>
    <t xml:space="preserve">   NOLNOL Net Operating Loss Carryforward</t>
  </si>
  <si>
    <t xml:space="preserve">   REGNOL Regulatory Net Operating Loss Carryforward</t>
  </si>
  <si>
    <t>Total Deferred NOL</t>
  </si>
  <si>
    <t>NO ADJUSTMENTS</t>
  </si>
  <si>
    <t xml:space="preserve">   NO ADJUSTMENTS</t>
  </si>
  <si>
    <t>Total NO ADJUSTMENTS</t>
  </si>
  <si>
    <t>Permanent</t>
  </si>
  <si>
    <t xml:space="preserve">   P02502 Fines &amp; Penalties</t>
  </si>
  <si>
    <t xml:space="preserve">   P02506 Club Dues</t>
  </si>
  <si>
    <t xml:space="preserve">   P02510 Lobbying</t>
  </si>
  <si>
    <t xml:space="preserve">   P02512 Entertainment</t>
  </si>
  <si>
    <t xml:space="preserve">   P02704 PEP Life - CSV</t>
  </si>
  <si>
    <t>Total Permanent</t>
  </si>
  <si>
    <t>PowerTax</t>
  </si>
  <si>
    <t xml:space="preserve">    PT - AFUDC Equity-Flow-Thru - Fed</t>
  </si>
  <si>
    <t xml:space="preserve">    PT - LKE - Federal</t>
  </si>
  <si>
    <t xml:space="preserve">    PT - Non-Protected - Fed</t>
  </si>
  <si>
    <t xml:space="preserve">    PT - Non-Rate Base - Fed</t>
  </si>
  <si>
    <t xml:space="preserve">    PT - NR - Non-Protected - Fed</t>
  </si>
  <si>
    <t xml:space="preserve">    PT - Protected - Fed</t>
  </si>
  <si>
    <t>Total PowerTax</t>
  </si>
  <si>
    <t>PT - CWIP Reversal</t>
  </si>
  <si>
    <t xml:space="preserve">    AFUDC Debt and CPI - CWIP Reversal - Fed NP</t>
  </si>
  <si>
    <t xml:space="preserve">    AFUDC Equity - CWIP Reversal - Fed FT</t>
  </si>
  <si>
    <t xml:space="preserve">    CIAC - CWIP Reversal - Fed NP</t>
  </si>
  <si>
    <t>Total PT - CWIP Reversal</t>
  </si>
  <si>
    <t>Temporary</t>
  </si>
  <si>
    <t xml:space="preserve">   BENGRP Employee Group Insurance</t>
  </si>
  <si>
    <t xml:space="preserve">   BENPEN Pension</t>
  </si>
  <si>
    <t xml:space="preserve">   BENPPB Performance Plan Bonus</t>
  </si>
  <si>
    <t xml:space="preserve">   BENRET Retiree Healthcare LT</t>
  </si>
  <si>
    <t xml:space="preserve">   BENVAC Vacation</t>
  </si>
  <si>
    <t xml:space="preserve">   DREGEX Deferred Reg Items - E</t>
  </si>
  <si>
    <t xml:space="preserve">   DREGEXI Deferred Reg Items - I</t>
  </si>
  <si>
    <t xml:space="preserve">   DREGEXR Deferred Reg Items - R</t>
  </si>
  <si>
    <t xml:space="preserve">   OPRLS1 Operating Lease Asset</t>
  </si>
  <si>
    <t xml:space="preserve">   OPRLS2 Operating Lease Liability</t>
  </si>
  <si>
    <t xml:space="preserve">   OTH143 Aro Fasb 143 Asset</t>
  </si>
  <si>
    <t xml:space="preserve">   OTHAR1 Aro Fasb 143 Liability</t>
  </si>
  <si>
    <t xml:space="preserve">   OTHBON Results Compensation/Bonus/Etc</t>
  </si>
  <si>
    <t xml:space="preserve">   OTHINS Insurance Reserve</t>
  </si>
  <si>
    <t xml:space="preserve">   OTHLED Line Extension Deposits</t>
  </si>
  <si>
    <t xml:space="preserve">   OTHPEN Pension - Reg</t>
  </si>
  <si>
    <t xml:space="preserve">   OTHPUC PUC Fees</t>
  </si>
  <si>
    <t xml:space="preserve">   OTHRFD Rate Refund</t>
  </si>
  <si>
    <t xml:space="preserve">   OTHWMC Workmans Compensation</t>
  </si>
  <si>
    <t xml:space="preserve">   PGAURI Winter Storm URI</t>
  </si>
  <si>
    <t xml:space="preserve">   PPEGDW Goodwill</t>
  </si>
  <si>
    <t xml:space="preserve">   PPENS2 NSC Pension Offset</t>
  </si>
  <si>
    <t xml:space="preserve">   PPENSC Reg Asset Non Service Cost</t>
  </si>
  <si>
    <t xml:space="preserve">   PREPAD Prepaid Expenses</t>
  </si>
  <si>
    <t xml:space="preserve">   RESBDR Bad Debt Reserve</t>
  </si>
  <si>
    <t xml:space="preserve">   T01504 Book/Tax Gain Difference</t>
  </si>
  <si>
    <t>Total Temporary</t>
  </si>
  <si>
    <t>Taxable Income Before State Tax</t>
  </si>
  <si>
    <t xml:space="preserve">   State and Local Current Tax</t>
  </si>
  <si>
    <t>Federal Taxable Income</t>
  </si>
  <si>
    <t xml:space="preserve">   Statutory Tax Rate</t>
  </si>
  <si>
    <t>Calculated Tax</t>
  </si>
  <si>
    <t>Current Period True-Up</t>
  </si>
  <si>
    <t>Current Federal Tax Before Credits</t>
  </si>
  <si>
    <t xml:space="preserve">   Credits and Adjustments</t>
  </si>
  <si>
    <t>Current Federal Tax</t>
  </si>
  <si>
    <t xml:space="preserve">   Other Items Impacting Current Tax</t>
  </si>
  <si>
    <t>Total Current Tax With Other Adjustments</t>
  </si>
  <si>
    <t>M Item Description</t>
  </si>
  <si>
    <t>Current Year Amount</t>
  </si>
  <si>
    <t>Deduction</t>
  </si>
  <si>
    <t>Addback</t>
  </si>
  <si>
    <t>Filter</t>
  </si>
  <si>
    <t>E</t>
  </si>
  <si>
    <t>Other Addback</t>
  </si>
  <si>
    <t>A</t>
  </si>
  <si>
    <t>Deferred Revenue Addback</t>
  </si>
  <si>
    <t>B</t>
  </si>
  <si>
    <t xml:space="preserve">    AFUDC Equity CWIP</t>
  </si>
  <si>
    <t>C</t>
  </si>
  <si>
    <t>Benefits  Deduction</t>
  </si>
  <si>
    <t>D</t>
  </si>
  <si>
    <t>Depreciation Deduction</t>
  </si>
  <si>
    <t xml:space="preserve">   P02503 Meals</t>
  </si>
  <si>
    <t>Benefits Addback</t>
  </si>
  <si>
    <t>F</t>
  </si>
  <si>
    <t>Officer Supplemental Life Ins Deduction</t>
  </si>
  <si>
    <t>L</t>
  </si>
  <si>
    <t>Other Deduction</t>
  </si>
  <si>
    <t>G</t>
  </si>
  <si>
    <t>Winter Storm Uri Addback</t>
  </si>
  <si>
    <t>H</t>
  </si>
  <si>
    <t xml:space="preserve">   P02817 Captive Insurance</t>
  </si>
  <si>
    <t>Goodwill Deduction</t>
  </si>
  <si>
    <t>I</t>
  </si>
  <si>
    <t>Deferred Reg Liability</t>
  </si>
  <si>
    <t>J</t>
  </si>
  <si>
    <t>NOL Carryforward</t>
  </si>
  <si>
    <t>K</t>
  </si>
  <si>
    <t xml:space="preserve">    PT - Flow-Thru - Fed</t>
  </si>
  <si>
    <t>Check Figure</t>
  </si>
  <si>
    <t xml:space="preserve">   BENPE1 Pension Tracker</t>
  </si>
  <si>
    <t xml:space="preserve">   BENPEP Pep Plan LT</t>
  </si>
  <si>
    <t xml:space="preserve">   BENPEPS Pep Plan ST</t>
  </si>
  <si>
    <t xml:space="preserve">   BENRE1 Retiree Healthcare Tracker</t>
  </si>
  <si>
    <t xml:space="preserve">   DEFEEA Reg Energy Efficient Asset</t>
  </si>
  <si>
    <t xml:space="preserve">   DEFOTH Reg Other Asset</t>
  </si>
  <si>
    <t xml:space="preserve">   DEFRAT Deferred Rate Case</t>
  </si>
  <si>
    <t xml:space="preserve">   OTHAIP Bonus - AIP</t>
  </si>
  <si>
    <t xml:space="preserve">   OTHOTH Other</t>
  </si>
  <si>
    <t xml:space="preserve">   OTHPGA Purchase Gas Adjustments</t>
  </si>
  <si>
    <t xml:space="preserve">   PPEMD2 Deferred Gain Offset</t>
  </si>
  <si>
    <t xml:space="preserve">   PPEMDU Deferred Gain </t>
  </si>
  <si>
    <t>Worksheet A9</t>
  </si>
  <si>
    <t>Permanent Differences</t>
  </si>
  <si>
    <t>Page 1 of 1</t>
  </si>
  <si>
    <t>Line</t>
  </si>
  <si>
    <t>Item (Note B)</t>
  </si>
  <si>
    <t>Annual Cost</t>
  </si>
  <si>
    <t>Allocator</t>
  </si>
  <si>
    <t>Allocation Factor</t>
  </si>
  <si>
    <t>Allocated Amount</t>
  </si>
  <si>
    <t>(a)</t>
  </si>
  <si>
    <t>(b)</t>
  </si>
  <si>
    <t>(c)</t>
  </si>
  <si>
    <t>(d)</t>
  </si>
  <si>
    <t>(e)</t>
  </si>
  <si>
    <t>Club Dues</t>
  </si>
  <si>
    <t>WS</t>
  </si>
  <si>
    <t>Lobbying</t>
  </si>
  <si>
    <t>NA</t>
  </si>
  <si>
    <t>Meals</t>
  </si>
  <si>
    <t>Entertainment</t>
  </si>
  <si>
    <t>Penalties</t>
  </si>
  <si>
    <t>Pension Equity Plan Life Insurance</t>
  </si>
  <si>
    <t>Equity AFUDC Perm</t>
  </si>
  <si>
    <t>GP</t>
  </si>
  <si>
    <t>Transportation/Parking</t>
  </si>
  <si>
    <t>Non Deductible Insurance</t>
  </si>
  <si>
    <t>Non Deductible Compensation</t>
  </si>
  <si>
    <t>…</t>
  </si>
  <si>
    <t>Note A</t>
  </si>
  <si>
    <t>Notes</t>
  </si>
  <si>
    <t>To Actual Attachment H, page 3, line 24aa</t>
  </si>
  <si>
    <t>If Black Hills Colorado Electric, LLC includes a new permanent difference and allocator on one of the reserved lines that are data enterable fields, it will provide a description of its justification for inclusion of the permanent difference and choice of allocator at the first opportunity under its protocols whether that is in its posting of its Projected Net Revenue Requirement, its Informational Filing with FERC or its posting of its Annual True-Up as those times are set in the protocols.   If a customer acting pursuant to the formal challenge process under the protocols challenges inclusion of a new permanent difference and/or permanent difference allocator or if FERC institutes a FPA 206 in response to Black Hills Colorado Electric, LLC including a new permanent difference and/or permanent difference allocator, Black Hills Colorado Electric, LLC while not required to make a FPA section 205 filing for such change(s), shall bear a FPA Section 205 burden to show that its inclusion of the new permanent difference and choice of allocator results in a just and reasonable allocation of costs to OATT Transmission Service.  The foregoing disclosure obligations and retention of burden applies only in the instances described in this note.</t>
  </si>
  <si>
    <t>Black Hills Colorado Electric,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</si>
</sst>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_(&quot;$&quot;* #,##0_);_(&quot;$&quot;* \(#,##0\);_(&quot;$&quot;* &quot;-&quot;??_);_(@_)"/>
    <numFmt numFmtId="167" formatCode="_(* #,##0.00000_);_(* \(#,##0.00000\);_(* &quot;-&quot;??_);_(@_)"/>
  </numFmts>
  <fonts count="14">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indexed="8"/>
      <name val="Arial"/>
      <family val="2"/>
    </font>
    <font>
      <sz val="10"/>
      <name val="Arial"/>
      <family val="2"/>
    </font>
    <font>
      <b/>
      <sz val="10"/>
      <name val="Times New Roman"/>
      <family val="1"/>
    </font>
    <font>
      <sz val="10"/>
      <name val="Times New Roman"/>
      <family val="1"/>
    </font>
    <font>
      <sz val="12"/>
      <name val="Arial MT"/>
    </font>
    <font>
      <b/>
      <sz val="10"/>
      <color rgb="FFFF0000"/>
      <name val="Times New Roman"/>
      <family val="1"/>
    </font>
    <font>
      <sz val="10"/>
      <color theme="1"/>
      <name val="Times New Roman"/>
      <family val="1"/>
    </font>
    <font>
      <sz val="10"/>
      <color rgb="FF000099"/>
      <name val="Times New Roman"/>
      <family val="1"/>
    </font>
    <font>
      <u/>
      <sz val="10"/>
      <name val="Times New Roman"/>
      <family val="1"/>
    </font>
  </fonts>
  <fills count="10">
    <fill>
      <patternFill patternType="none"/>
    </fill>
    <fill>
      <patternFill patternType="gray125"/>
    </fill>
    <fill>
      <patternFill patternType="solid">
        <fgColor rgb="FFC0E2C0"/>
        <bgColor indexed="64"/>
      </patternFill>
    </fill>
    <fill>
      <patternFill patternType="solid">
        <fgColor theme="4"/>
        <bgColor theme="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79998168889431442"/>
        <bgColor indexed="64"/>
      </patternFill>
    </fill>
  </fills>
  <borders count="8">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6" fillId="0" borderId="0"/>
    <xf numFmtId="165" fontId="9" fillId="0" borderId="0" applyProtection="0"/>
    <xf numFmtId="44" fontId="6" fillId="0" borderId="0" applyFont="0" applyFill="0" applyBorder="0" applyAlignment="0" applyProtection="0"/>
    <xf numFmtId="43" fontId="9" fillId="0" borderId="0" applyFont="0" applyFill="0" applyBorder="0" applyAlignment="0" applyProtection="0"/>
    <xf numFmtId="9" fontId="6" fillId="0" borderId="0" applyFont="0" applyFill="0" applyBorder="0" applyAlignment="0" applyProtection="0"/>
  </cellStyleXfs>
  <cellXfs count="62">
    <xf numFmtId="0" fontId="0" fillId="0" borderId="0" xfId="0"/>
    <xf numFmtId="0" fontId="4" fillId="0" borderId="0" xfId="0" applyFont="1"/>
    <xf numFmtId="0" fontId="4" fillId="2" borderId="0" xfId="0" applyFont="1" applyFill="1"/>
    <xf numFmtId="0" fontId="4" fillId="0" borderId="0" xfId="0" quotePrefix="1" applyFont="1"/>
    <xf numFmtId="6" fontId="4" fillId="0" borderId="0" xfId="0" applyNumberFormat="1" applyFont="1"/>
    <xf numFmtId="6" fontId="0" fillId="0" borderId="0" xfId="0" applyNumberFormat="1"/>
    <xf numFmtId="0" fontId="0" fillId="2" borderId="0" xfId="0" applyFill="1"/>
    <xf numFmtId="6" fontId="0" fillId="2" borderId="0" xfId="0" applyNumberFormat="1" applyFill="1"/>
    <xf numFmtId="0" fontId="0" fillId="0" borderId="0" xfId="0" quotePrefix="1"/>
    <xf numFmtId="43" fontId="0" fillId="0" borderId="0" xfId="0" applyNumberFormat="1"/>
    <xf numFmtId="0" fontId="3" fillId="0" borderId="0" xfId="0" applyFont="1" applyAlignment="1">
      <alignment horizontal="center"/>
    </xf>
    <xf numFmtId="0" fontId="0" fillId="0" borderId="0" xfId="0" applyAlignment="1">
      <alignment horizontal="right"/>
    </xf>
    <xf numFmtId="0" fontId="1" fillId="0" borderId="0" xfId="4"/>
    <xf numFmtId="43" fontId="0" fillId="0" borderId="0" xfId="1" applyFont="1"/>
    <xf numFmtId="0" fontId="2" fillId="3" borderId="1" xfId="0" applyFont="1" applyFill="1" applyBorder="1" applyAlignment="1">
      <alignment horizontal="center"/>
    </xf>
    <xf numFmtId="0" fontId="2" fillId="3" borderId="2" xfId="0" applyFont="1" applyFill="1" applyBorder="1" applyAlignment="1">
      <alignment horizontal="center"/>
    </xf>
    <xf numFmtId="0" fontId="1" fillId="0" borderId="0" xfId="3" applyAlignment="1">
      <alignment horizontal="right"/>
    </xf>
    <xf numFmtId="43" fontId="0" fillId="4" borderId="0" xfId="0" applyNumberFormat="1" applyFill="1"/>
    <xf numFmtId="0" fontId="0" fillId="4" borderId="0" xfId="0" applyFill="1"/>
    <xf numFmtId="43" fontId="0" fillId="5" borderId="0" xfId="0" applyNumberFormat="1" applyFill="1"/>
    <xf numFmtId="43" fontId="1" fillId="0" borderId="0" xfId="2" applyFont="1" applyAlignment="1">
      <alignment horizontal="right"/>
    </xf>
    <xf numFmtId="43" fontId="0" fillId="7" borderId="0" xfId="0" applyNumberFormat="1" applyFill="1"/>
    <xf numFmtId="0" fontId="4" fillId="0" borderId="3" xfId="0" applyFont="1" applyBorder="1" applyAlignment="1">
      <alignment horizontal="right"/>
    </xf>
    <xf numFmtId="0" fontId="4" fillId="0" borderId="3" xfId="0" applyFont="1" applyBorder="1"/>
    <xf numFmtId="43" fontId="4" fillId="0" borderId="3" xfId="1" applyFont="1" applyBorder="1"/>
    <xf numFmtId="0" fontId="3" fillId="6" borderId="0" xfId="0" applyFont="1" applyFill="1" applyAlignment="1">
      <alignment horizontal="center"/>
    </xf>
    <xf numFmtId="0" fontId="8" fillId="0" borderId="0" xfId="5" applyFont="1"/>
    <xf numFmtId="165" fontId="8" fillId="0" borderId="0" xfId="6" applyFont="1"/>
    <xf numFmtId="0" fontId="8" fillId="0" borderId="0" xfId="5" applyFont="1" applyAlignment="1">
      <alignment horizontal="right"/>
    </xf>
    <xf numFmtId="0" fontId="7" fillId="0" borderId="0" xfId="5" applyFont="1"/>
    <xf numFmtId="0" fontId="10" fillId="0" borderId="0" xfId="5" applyFont="1"/>
    <xf numFmtId="165" fontId="7" fillId="0" borderId="0" xfId="6" applyFont="1" applyAlignment="1" applyProtection="1">
      <alignment horizontal="center"/>
      <protection locked="0"/>
    </xf>
    <xf numFmtId="165" fontId="7" fillId="0" borderId="0" xfId="6" applyFont="1" applyAlignment="1" applyProtection="1">
      <alignment horizontal="center" wrapText="1"/>
      <protection locked="0"/>
    </xf>
    <xf numFmtId="0" fontId="8" fillId="0" borderId="4" xfId="5" applyFont="1" applyBorder="1"/>
    <xf numFmtId="165" fontId="7" fillId="0" borderId="4" xfId="6" applyFont="1" applyBorder="1" applyAlignment="1" applyProtection="1">
      <alignment horizontal="center"/>
      <protection locked="0"/>
    </xf>
    <xf numFmtId="165" fontId="7" fillId="0" borderId="4" xfId="6" applyFont="1" applyBorder="1" applyAlignment="1" applyProtection="1">
      <alignment horizontal="center" wrapText="1"/>
      <protection locked="0"/>
    </xf>
    <xf numFmtId="0" fontId="8" fillId="0" borderId="0" xfId="5" applyFont="1" applyAlignment="1">
      <alignment horizontal="center"/>
    </xf>
    <xf numFmtId="14" fontId="11" fillId="0" borderId="0" xfId="6" applyNumberFormat="1" applyFont="1" applyProtection="1">
      <protection locked="0"/>
    </xf>
    <xf numFmtId="166" fontId="12" fillId="8" borderId="0" xfId="7" applyNumberFormat="1" applyFont="1" applyFill="1" applyAlignment="1" applyProtection="1">
      <protection locked="0"/>
    </xf>
    <xf numFmtId="14" fontId="8" fillId="0" borderId="0" xfId="6" applyNumberFormat="1" applyFont="1" applyAlignment="1" applyProtection="1">
      <alignment horizontal="center"/>
      <protection locked="0"/>
    </xf>
    <xf numFmtId="167" fontId="8" fillId="0" borderId="0" xfId="8" applyNumberFormat="1" applyFont="1" applyFill="1" applyAlignment="1" applyProtection="1">
      <protection locked="0"/>
    </xf>
    <xf numFmtId="166" fontId="8" fillId="0" borderId="0" xfId="7" applyNumberFormat="1" applyFont="1" applyFill="1" applyAlignment="1" applyProtection="1">
      <protection locked="0"/>
    </xf>
    <xf numFmtId="164" fontId="12" fillId="8" borderId="0" xfId="8" applyNumberFormat="1" applyFont="1" applyFill="1" applyAlignment="1" applyProtection="1">
      <protection locked="0"/>
    </xf>
    <xf numFmtId="164" fontId="8" fillId="0" borderId="0" xfId="8" applyNumberFormat="1" applyFont="1" applyFill="1" applyAlignment="1" applyProtection="1">
      <protection locked="0"/>
    </xf>
    <xf numFmtId="14" fontId="8" fillId="0" borderId="0" xfId="6" applyNumberFormat="1" applyFont="1" applyProtection="1">
      <protection locked="0"/>
    </xf>
    <xf numFmtId="0" fontId="8" fillId="0" borderId="5" xfId="5" applyFont="1" applyBorder="1"/>
    <xf numFmtId="166" fontId="8" fillId="0" borderId="5" xfId="7" applyNumberFormat="1" applyFont="1" applyBorder="1"/>
    <xf numFmtId="166" fontId="8" fillId="0" borderId="6" xfId="7" applyNumberFormat="1" applyFont="1" applyBorder="1"/>
    <xf numFmtId="166" fontId="8" fillId="0" borderId="7" xfId="7" applyNumberFormat="1" applyFont="1" applyFill="1" applyBorder="1"/>
    <xf numFmtId="10" fontId="8" fillId="0" borderId="0" xfId="9" applyNumberFormat="1" applyFont="1" applyFill="1"/>
    <xf numFmtId="0" fontId="13" fillId="0" borderId="0" xfId="5" applyFont="1" applyAlignment="1">
      <alignment horizontal="center"/>
    </xf>
    <xf numFmtId="44" fontId="8" fillId="0" borderId="0" xfId="5" applyNumberFormat="1" applyFont="1"/>
    <xf numFmtId="0" fontId="1" fillId="9" borderId="0" xfId="4" applyFill="1"/>
    <xf numFmtId="0" fontId="0" fillId="4" borderId="0" xfId="0" applyFill="1" applyAlignment="1">
      <alignment horizontal="center"/>
    </xf>
    <xf numFmtId="0" fontId="1" fillId="6" borderId="0" xfId="4" applyFill="1"/>
    <xf numFmtId="164" fontId="0" fillId="9" borderId="0" xfId="1" applyNumberFormat="1" applyFont="1" applyFill="1"/>
    <xf numFmtId="164" fontId="0" fillId="0" borderId="0" xfId="1" applyNumberFormat="1" applyFont="1"/>
    <xf numFmtId="164" fontId="0" fillId="6" borderId="0" xfId="1" applyNumberFormat="1" applyFont="1" applyFill="1"/>
    <xf numFmtId="164" fontId="4" fillId="0" borderId="3" xfId="1" applyNumberFormat="1" applyFont="1" applyBorder="1"/>
    <xf numFmtId="0" fontId="7" fillId="0" borderId="0" xfId="5" applyFont="1" applyAlignment="1">
      <alignment horizontal="center"/>
    </xf>
    <xf numFmtId="49" fontId="7" fillId="0" borderId="0" xfId="5" applyNumberFormat="1" applyFont="1" applyAlignment="1">
      <alignment horizontal="center"/>
    </xf>
    <xf numFmtId="0" fontId="8" fillId="0" borderId="0" xfId="5" applyFont="1" applyAlignment="1">
      <alignment horizontal="left" vertical="top" wrapText="1"/>
    </xf>
  </cellXfs>
  <cellStyles count="10">
    <cellStyle name="Comma" xfId="1" builtinId="3"/>
    <cellStyle name="Comma 3" xfId="2" xr:uid="{84D89DDC-26E0-4F70-88DE-67A1D2D9D50D}"/>
    <cellStyle name="Comma 5" xfId="8" xr:uid="{72B7F19C-F21E-4D88-A4FE-D46429B3A6AF}"/>
    <cellStyle name="Currency 3" xfId="7" xr:uid="{34255B25-ADA8-4509-B55E-92F5A563F85B}"/>
    <cellStyle name="Normal" xfId="0" builtinId="0"/>
    <cellStyle name="Normal 8" xfId="6" xr:uid="{82A0931A-C7CD-4E62-A888-4EC4CE430FBE}"/>
    <cellStyle name="Normal_261 A" xfId="3" xr:uid="{9AEA1020-F084-4AFD-BDD7-581028217051}"/>
    <cellStyle name="Normal_261 A_4" xfId="4" xr:uid="{1D442CCC-85DD-46CE-843F-69FF7C57B411}"/>
    <cellStyle name="Normal_PRECorp2002HeintzResponse 8-21-03" xfId="5" xr:uid="{8923F62D-B0B9-4975-AB49-9DE20B2EB7AF}"/>
    <cellStyle name="Percent 2" xfId="9" xr:uid="{D715DA0D-E278-48AA-8AB6-E3B8C0459B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E0F1B-9C8D-4AEF-8801-7E926550AB4F}">
  <sheetPr>
    <tabColor rgb="FF92D050"/>
    <pageSetUpPr fitToPage="1"/>
  </sheetPr>
  <dimension ref="A1:H34"/>
  <sheetViews>
    <sheetView tabSelected="1" zoomScale="80" zoomScaleNormal="80" workbookViewId="0">
      <selection activeCell="C20" sqref="C20"/>
    </sheetView>
  </sheetViews>
  <sheetFormatPr defaultColWidth="8.6328125" defaultRowHeight="13"/>
  <cols>
    <col min="1" max="1" width="2.54296875" style="26" customWidth="1"/>
    <col min="2" max="2" width="5.6328125" style="26" customWidth="1"/>
    <col min="3" max="3" width="33.81640625" style="26" customWidth="1"/>
    <col min="4" max="4" width="12.90625" style="26" bestFit="1" customWidth="1"/>
    <col min="5" max="5" width="10" style="26" bestFit="1" customWidth="1"/>
    <col min="6" max="6" width="9.36328125" style="26" customWidth="1"/>
    <col min="7" max="7" width="12" style="26" customWidth="1"/>
    <col min="8" max="8" width="11.1796875" style="51" customWidth="1"/>
    <col min="9" max="9" width="10" style="26" customWidth="1"/>
    <col min="10" max="256" width="8.6328125" style="26"/>
    <col min="257" max="257" width="12.453125" style="26" customWidth="1"/>
    <col min="258" max="258" width="4.36328125" style="26" customWidth="1"/>
    <col min="259" max="260" width="2" style="26" customWidth="1"/>
    <col min="261" max="261" width="4.90625" style="26" customWidth="1"/>
    <col min="262" max="262" width="29.54296875" style="26" customWidth="1"/>
    <col min="263" max="263" width="2" style="26" customWidth="1"/>
    <col min="264" max="265" width="10" style="26" customWidth="1"/>
    <col min="266" max="512" width="8.6328125" style="26"/>
    <col min="513" max="513" width="12.453125" style="26" customWidth="1"/>
    <col min="514" max="514" width="4.36328125" style="26" customWidth="1"/>
    <col min="515" max="516" width="2" style="26" customWidth="1"/>
    <col min="517" max="517" width="4.90625" style="26" customWidth="1"/>
    <col min="518" max="518" width="29.54296875" style="26" customWidth="1"/>
    <col min="519" max="519" width="2" style="26" customWidth="1"/>
    <col min="520" max="521" width="10" style="26" customWidth="1"/>
    <col min="522" max="768" width="8.6328125" style="26"/>
    <col min="769" max="769" width="12.453125" style="26" customWidth="1"/>
    <col min="770" max="770" width="4.36328125" style="26" customWidth="1"/>
    <col min="771" max="772" width="2" style="26" customWidth="1"/>
    <col min="773" max="773" width="4.90625" style="26" customWidth="1"/>
    <col min="774" max="774" width="29.54296875" style="26" customWidth="1"/>
    <col min="775" max="775" width="2" style="26" customWidth="1"/>
    <col min="776" max="777" width="10" style="26" customWidth="1"/>
    <col min="778" max="1024" width="8.6328125" style="26"/>
    <col min="1025" max="1025" width="12.453125" style="26" customWidth="1"/>
    <col min="1026" max="1026" width="4.36328125" style="26" customWidth="1"/>
    <col min="1027" max="1028" width="2" style="26" customWidth="1"/>
    <col min="1029" max="1029" width="4.90625" style="26" customWidth="1"/>
    <col min="1030" max="1030" width="29.54296875" style="26" customWidth="1"/>
    <col min="1031" max="1031" width="2" style="26" customWidth="1"/>
    <col min="1032" max="1033" width="10" style="26" customWidth="1"/>
    <col min="1034" max="1280" width="8.6328125" style="26"/>
    <col min="1281" max="1281" width="12.453125" style="26" customWidth="1"/>
    <col min="1282" max="1282" width="4.36328125" style="26" customWidth="1"/>
    <col min="1283" max="1284" width="2" style="26" customWidth="1"/>
    <col min="1285" max="1285" width="4.90625" style="26" customWidth="1"/>
    <col min="1286" max="1286" width="29.54296875" style="26" customWidth="1"/>
    <col min="1287" max="1287" width="2" style="26" customWidth="1"/>
    <col min="1288" max="1289" width="10" style="26" customWidth="1"/>
    <col min="1290" max="1536" width="8.6328125" style="26"/>
    <col min="1537" max="1537" width="12.453125" style="26" customWidth="1"/>
    <col min="1538" max="1538" width="4.36328125" style="26" customWidth="1"/>
    <col min="1539" max="1540" width="2" style="26" customWidth="1"/>
    <col min="1541" max="1541" width="4.90625" style="26" customWidth="1"/>
    <col min="1542" max="1542" width="29.54296875" style="26" customWidth="1"/>
    <col min="1543" max="1543" width="2" style="26" customWidth="1"/>
    <col min="1544" max="1545" width="10" style="26" customWidth="1"/>
    <col min="1546" max="1792" width="8.6328125" style="26"/>
    <col min="1793" max="1793" width="12.453125" style="26" customWidth="1"/>
    <col min="1794" max="1794" width="4.36328125" style="26" customWidth="1"/>
    <col min="1795" max="1796" width="2" style="26" customWidth="1"/>
    <col min="1797" max="1797" width="4.90625" style="26" customWidth="1"/>
    <col min="1798" max="1798" width="29.54296875" style="26" customWidth="1"/>
    <col min="1799" max="1799" width="2" style="26" customWidth="1"/>
    <col min="1800" max="1801" width="10" style="26" customWidth="1"/>
    <col min="1802" max="2048" width="8.6328125" style="26"/>
    <col min="2049" max="2049" width="12.453125" style="26" customWidth="1"/>
    <col min="2050" max="2050" width="4.36328125" style="26" customWidth="1"/>
    <col min="2051" max="2052" width="2" style="26" customWidth="1"/>
    <col min="2053" max="2053" width="4.90625" style="26" customWidth="1"/>
    <col min="2054" max="2054" width="29.54296875" style="26" customWidth="1"/>
    <col min="2055" max="2055" width="2" style="26" customWidth="1"/>
    <col min="2056" max="2057" width="10" style="26" customWidth="1"/>
    <col min="2058" max="2304" width="8.6328125" style="26"/>
    <col min="2305" max="2305" width="12.453125" style="26" customWidth="1"/>
    <col min="2306" max="2306" width="4.36328125" style="26" customWidth="1"/>
    <col min="2307" max="2308" width="2" style="26" customWidth="1"/>
    <col min="2309" max="2309" width="4.90625" style="26" customWidth="1"/>
    <col min="2310" max="2310" width="29.54296875" style="26" customWidth="1"/>
    <col min="2311" max="2311" width="2" style="26" customWidth="1"/>
    <col min="2312" max="2313" width="10" style="26" customWidth="1"/>
    <col min="2314" max="2560" width="8.6328125" style="26"/>
    <col min="2561" max="2561" width="12.453125" style="26" customWidth="1"/>
    <col min="2562" max="2562" width="4.36328125" style="26" customWidth="1"/>
    <col min="2563" max="2564" width="2" style="26" customWidth="1"/>
    <col min="2565" max="2565" width="4.90625" style="26" customWidth="1"/>
    <col min="2566" max="2566" width="29.54296875" style="26" customWidth="1"/>
    <col min="2567" max="2567" width="2" style="26" customWidth="1"/>
    <col min="2568" max="2569" width="10" style="26" customWidth="1"/>
    <col min="2570" max="2816" width="8.6328125" style="26"/>
    <col min="2817" max="2817" width="12.453125" style="26" customWidth="1"/>
    <col min="2818" max="2818" width="4.36328125" style="26" customWidth="1"/>
    <col min="2819" max="2820" width="2" style="26" customWidth="1"/>
    <col min="2821" max="2821" width="4.90625" style="26" customWidth="1"/>
    <col min="2822" max="2822" width="29.54296875" style="26" customWidth="1"/>
    <col min="2823" max="2823" width="2" style="26" customWidth="1"/>
    <col min="2824" max="2825" width="10" style="26" customWidth="1"/>
    <col min="2826" max="3072" width="8.6328125" style="26"/>
    <col min="3073" max="3073" width="12.453125" style="26" customWidth="1"/>
    <col min="3074" max="3074" width="4.36328125" style="26" customWidth="1"/>
    <col min="3075" max="3076" width="2" style="26" customWidth="1"/>
    <col min="3077" max="3077" width="4.90625" style="26" customWidth="1"/>
    <col min="3078" max="3078" width="29.54296875" style="26" customWidth="1"/>
    <col min="3079" max="3079" width="2" style="26" customWidth="1"/>
    <col min="3080" max="3081" width="10" style="26" customWidth="1"/>
    <col min="3082" max="3328" width="8.6328125" style="26"/>
    <col min="3329" max="3329" width="12.453125" style="26" customWidth="1"/>
    <col min="3330" max="3330" width="4.36328125" style="26" customWidth="1"/>
    <col min="3331" max="3332" width="2" style="26" customWidth="1"/>
    <col min="3333" max="3333" width="4.90625" style="26" customWidth="1"/>
    <col min="3334" max="3334" width="29.54296875" style="26" customWidth="1"/>
    <col min="3335" max="3335" width="2" style="26" customWidth="1"/>
    <col min="3336" max="3337" width="10" style="26" customWidth="1"/>
    <col min="3338" max="3584" width="8.6328125" style="26"/>
    <col min="3585" max="3585" width="12.453125" style="26" customWidth="1"/>
    <col min="3586" max="3586" width="4.36328125" style="26" customWidth="1"/>
    <col min="3587" max="3588" width="2" style="26" customWidth="1"/>
    <col min="3589" max="3589" width="4.90625" style="26" customWidth="1"/>
    <col min="3590" max="3590" width="29.54296875" style="26" customWidth="1"/>
    <col min="3591" max="3591" width="2" style="26" customWidth="1"/>
    <col min="3592" max="3593" width="10" style="26" customWidth="1"/>
    <col min="3594" max="3840" width="8.6328125" style="26"/>
    <col min="3841" max="3841" width="12.453125" style="26" customWidth="1"/>
    <col min="3842" max="3842" width="4.36328125" style="26" customWidth="1"/>
    <col min="3843" max="3844" width="2" style="26" customWidth="1"/>
    <col min="3845" max="3845" width="4.90625" style="26" customWidth="1"/>
    <col min="3846" max="3846" width="29.54296875" style="26" customWidth="1"/>
    <col min="3847" max="3847" width="2" style="26" customWidth="1"/>
    <col min="3848" max="3849" width="10" style="26" customWidth="1"/>
    <col min="3850" max="4096" width="8.6328125" style="26"/>
    <col min="4097" max="4097" width="12.453125" style="26" customWidth="1"/>
    <col min="4098" max="4098" width="4.36328125" style="26" customWidth="1"/>
    <col min="4099" max="4100" width="2" style="26" customWidth="1"/>
    <col min="4101" max="4101" width="4.90625" style="26" customWidth="1"/>
    <col min="4102" max="4102" width="29.54296875" style="26" customWidth="1"/>
    <col min="4103" max="4103" width="2" style="26" customWidth="1"/>
    <col min="4104" max="4105" width="10" style="26" customWidth="1"/>
    <col min="4106" max="4352" width="8.6328125" style="26"/>
    <col min="4353" max="4353" width="12.453125" style="26" customWidth="1"/>
    <col min="4354" max="4354" width="4.36328125" style="26" customWidth="1"/>
    <col min="4355" max="4356" width="2" style="26" customWidth="1"/>
    <col min="4357" max="4357" width="4.90625" style="26" customWidth="1"/>
    <col min="4358" max="4358" width="29.54296875" style="26" customWidth="1"/>
    <col min="4359" max="4359" width="2" style="26" customWidth="1"/>
    <col min="4360" max="4361" width="10" style="26" customWidth="1"/>
    <col min="4362" max="4608" width="8.6328125" style="26"/>
    <col min="4609" max="4609" width="12.453125" style="26" customWidth="1"/>
    <col min="4610" max="4610" width="4.36328125" style="26" customWidth="1"/>
    <col min="4611" max="4612" width="2" style="26" customWidth="1"/>
    <col min="4613" max="4613" width="4.90625" style="26" customWidth="1"/>
    <col min="4614" max="4614" width="29.54296875" style="26" customWidth="1"/>
    <col min="4615" max="4615" width="2" style="26" customWidth="1"/>
    <col min="4616" max="4617" width="10" style="26" customWidth="1"/>
    <col min="4618" max="4864" width="8.6328125" style="26"/>
    <col min="4865" max="4865" width="12.453125" style="26" customWidth="1"/>
    <col min="4866" max="4866" width="4.36328125" style="26" customWidth="1"/>
    <col min="4867" max="4868" width="2" style="26" customWidth="1"/>
    <col min="4869" max="4869" width="4.90625" style="26" customWidth="1"/>
    <col min="4870" max="4870" width="29.54296875" style="26" customWidth="1"/>
    <col min="4871" max="4871" width="2" style="26" customWidth="1"/>
    <col min="4872" max="4873" width="10" style="26" customWidth="1"/>
    <col min="4874" max="5120" width="8.6328125" style="26"/>
    <col min="5121" max="5121" width="12.453125" style="26" customWidth="1"/>
    <col min="5122" max="5122" width="4.36328125" style="26" customWidth="1"/>
    <col min="5123" max="5124" width="2" style="26" customWidth="1"/>
    <col min="5125" max="5125" width="4.90625" style="26" customWidth="1"/>
    <col min="5126" max="5126" width="29.54296875" style="26" customWidth="1"/>
    <col min="5127" max="5127" width="2" style="26" customWidth="1"/>
    <col min="5128" max="5129" width="10" style="26" customWidth="1"/>
    <col min="5130" max="5376" width="8.6328125" style="26"/>
    <col min="5377" max="5377" width="12.453125" style="26" customWidth="1"/>
    <col min="5378" max="5378" width="4.36328125" style="26" customWidth="1"/>
    <col min="5379" max="5380" width="2" style="26" customWidth="1"/>
    <col min="5381" max="5381" width="4.90625" style="26" customWidth="1"/>
    <col min="5382" max="5382" width="29.54296875" style="26" customWidth="1"/>
    <col min="5383" max="5383" width="2" style="26" customWidth="1"/>
    <col min="5384" max="5385" width="10" style="26" customWidth="1"/>
    <col min="5386" max="5632" width="8.6328125" style="26"/>
    <col min="5633" max="5633" width="12.453125" style="26" customWidth="1"/>
    <col min="5634" max="5634" width="4.36328125" style="26" customWidth="1"/>
    <col min="5635" max="5636" width="2" style="26" customWidth="1"/>
    <col min="5637" max="5637" width="4.90625" style="26" customWidth="1"/>
    <col min="5638" max="5638" width="29.54296875" style="26" customWidth="1"/>
    <col min="5639" max="5639" width="2" style="26" customWidth="1"/>
    <col min="5640" max="5641" width="10" style="26" customWidth="1"/>
    <col min="5642" max="5888" width="8.6328125" style="26"/>
    <col min="5889" max="5889" width="12.453125" style="26" customWidth="1"/>
    <col min="5890" max="5890" width="4.36328125" style="26" customWidth="1"/>
    <col min="5891" max="5892" width="2" style="26" customWidth="1"/>
    <col min="5893" max="5893" width="4.90625" style="26" customWidth="1"/>
    <col min="5894" max="5894" width="29.54296875" style="26" customWidth="1"/>
    <col min="5895" max="5895" width="2" style="26" customWidth="1"/>
    <col min="5896" max="5897" width="10" style="26" customWidth="1"/>
    <col min="5898" max="6144" width="8.6328125" style="26"/>
    <col min="6145" max="6145" width="12.453125" style="26" customWidth="1"/>
    <col min="6146" max="6146" width="4.36328125" style="26" customWidth="1"/>
    <col min="6147" max="6148" width="2" style="26" customWidth="1"/>
    <col min="6149" max="6149" width="4.90625" style="26" customWidth="1"/>
    <col min="6150" max="6150" width="29.54296875" style="26" customWidth="1"/>
    <col min="6151" max="6151" width="2" style="26" customWidth="1"/>
    <col min="6152" max="6153" width="10" style="26" customWidth="1"/>
    <col min="6154" max="6400" width="8.6328125" style="26"/>
    <col min="6401" max="6401" width="12.453125" style="26" customWidth="1"/>
    <col min="6402" max="6402" width="4.36328125" style="26" customWidth="1"/>
    <col min="6403" max="6404" width="2" style="26" customWidth="1"/>
    <col min="6405" max="6405" width="4.90625" style="26" customWidth="1"/>
    <col min="6406" max="6406" width="29.54296875" style="26" customWidth="1"/>
    <col min="6407" max="6407" width="2" style="26" customWidth="1"/>
    <col min="6408" max="6409" width="10" style="26" customWidth="1"/>
    <col min="6410" max="6656" width="8.6328125" style="26"/>
    <col min="6657" max="6657" width="12.453125" style="26" customWidth="1"/>
    <col min="6658" max="6658" width="4.36328125" style="26" customWidth="1"/>
    <col min="6659" max="6660" width="2" style="26" customWidth="1"/>
    <col min="6661" max="6661" width="4.90625" style="26" customWidth="1"/>
    <col min="6662" max="6662" width="29.54296875" style="26" customWidth="1"/>
    <col min="6663" max="6663" width="2" style="26" customWidth="1"/>
    <col min="6664" max="6665" width="10" style="26" customWidth="1"/>
    <col min="6666" max="6912" width="8.6328125" style="26"/>
    <col min="6913" max="6913" width="12.453125" style="26" customWidth="1"/>
    <col min="6914" max="6914" width="4.36328125" style="26" customWidth="1"/>
    <col min="6915" max="6916" width="2" style="26" customWidth="1"/>
    <col min="6917" max="6917" width="4.90625" style="26" customWidth="1"/>
    <col min="6918" max="6918" width="29.54296875" style="26" customWidth="1"/>
    <col min="6919" max="6919" width="2" style="26" customWidth="1"/>
    <col min="6920" max="6921" width="10" style="26" customWidth="1"/>
    <col min="6922" max="7168" width="8.6328125" style="26"/>
    <col min="7169" max="7169" width="12.453125" style="26" customWidth="1"/>
    <col min="7170" max="7170" width="4.36328125" style="26" customWidth="1"/>
    <col min="7171" max="7172" width="2" style="26" customWidth="1"/>
    <col min="7173" max="7173" width="4.90625" style="26" customWidth="1"/>
    <col min="7174" max="7174" width="29.54296875" style="26" customWidth="1"/>
    <col min="7175" max="7175" width="2" style="26" customWidth="1"/>
    <col min="7176" max="7177" width="10" style="26" customWidth="1"/>
    <col min="7178" max="7424" width="8.6328125" style="26"/>
    <col min="7425" max="7425" width="12.453125" style="26" customWidth="1"/>
    <col min="7426" max="7426" width="4.36328125" style="26" customWidth="1"/>
    <col min="7427" max="7428" width="2" style="26" customWidth="1"/>
    <col min="7429" max="7429" width="4.90625" style="26" customWidth="1"/>
    <col min="7430" max="7430" width="29.54296875" style="26" customWidth="1"/>
    <col min="7431" max="7431" width="2" style="26" customWidth="1"/>
    <col min="7432" max="7433" width="10" style="26" customWidth="1"/>
    <col min="7434" max="7680" width="8.6328125" style="26"/>
    <col min="7681" max="7681" width="12.453125" style="26" customWidth="1"/>
    <col min="7682" max="7682" width="4.36328125" style="26" customWidth="1"/>
    <col min="7683" max="7684" width="2" style="26" customWidth="1"/>
    <col min="7685" max="7685" width="4.90625" style="26" customWidth="1"/>
    <col min="7686" max="7686" width="29.54296875" style="26" customWidth="1"/>
    <col min="7687" max="7687" width="2" style="26" customWidth="1"/>
    <col min="7688" max="7689" width="10" style="26" customWidth="1"/>
    <col min="7690" max="7936" width="8.6328125" style="26"/>
    <col min="7937" max="7937" width="12.453125" style="26" customWidth="1"/>
    <col min="7938" max="7938" width="4.36328125" style="26" customWidth="1"/>
    <col min="7939" max="7940" width="2" style="26" customWidth="1"/>
    <col min="7941" max="7941" width="4.90625" style="26" customWidth="1"/>
    <col min="7942" max="7942" width="29.54296875" style="26" customWidth="1"/>
    <col min="7943" max="7943" width="2" style="26" customWidth="1"/>
    <col min="7944" max="7945" width="10" style="26" customWidth="1"/>
    <col min="7946" max="8192" width="8.6328125" style="26"/>
    <col min="8193" max="8193" width="12.453125" style="26" customWidth="1"/>
    <col min="8194" max="8194" width="4.36328125" style="26" customWidth="1"/>
    <col min="8195" max="8196" width="2" style="26" customWidth="1"/>
    <col min="8197" max="8197" width="4.90625" style="26" customWidth="1"/>
    <col min="8198" max="8198" width="29.54296875" style="26" customWidth="1"/>
    <col min="8199" max="8199" width="2" style="26" customWidth="1"/>
    <col min="8200" max="8201" width="10" style="26" customWidth="1"/>
    <col min="8202" max="8448" width="8.6328125" style="26"/>
    <col min="8449" max="8449" width="12.453125" style="26" customWidth="1"/>
    <col min="8450" max="8450" width="4.36328125" style="26" customWidth="1"/>
    <col min="8451" max="8452" width="2" style="26" customWidth="1"/>
    <col min="8453" max="8453" width="4.90625" style="26" customWidth="1"/>
    <col min="8454" max="8454" width="29.54296875" style="26" customWidth="1"/>
    <col min="8455" max="8455" width="2" style="26" customWidth="1"/>
    <col min="8456" max="8457" width="10" style="26" customWidth="1"/>
    <col min="8458" max="8704" width="8.6328125" style="26"/>
    <col min="8705" max="8705" width="12.453125" style="26" customWidth="1"/>
    <col min="8706" max="8706" width="4.36328125" style="26" customWidth="1"/>
    <col min="8707" max="8708" width="2" style="26" customWidth="1"/>
    <col min="8709" max="8709" width="4.90625" style="26" customWidth="1"/>
    <col min="8710" max="8710" width="29.54296875" style="26" customWidth="1"/>
    <col min="8711" max="8711" width="2" style="26" customWidth="1"/>
    <col min="8712" max="8713" width="10" style="26" customWidth="1"/>
    <col min="8714" max="8960" width="8.6328125" style="26"/>
    <col min="8961" max="8961" width="12.453125" style="26" customWidth="1"/>
    <col min="8962" max="8962" width="4.36328125" style="26" customWidth="1"/>
    <col min="8963" max="8964" width="2" style="26" customWidth="1"/>
    <col min="8965" max="8965" width="4.90625" style="26" customWidth="1"/>
    <col min="8966" max="8966" width="29.54296875" style="26" customWidth="1"/>
    <col min="8967" max="8967" width="2" style="26" customWidth="1"/>
    <col min="8968" max="8969" width="10" style="26" customWidth="1"/>
    <col min="8970" max="9216" width="8.6328125" style="26"/>
    <col min="9217" max="9217" width="12.453125" style="26" customWidth="1"/>
    <col min="9218" max="9218" width="4.36328125" style="26" customWidth="1"/>
    <col min="9219" max="9220" width="2" style="26" customWidth="1"/>
    <col min="9221" max="9221" width="4.90625" style="26" customWidth="1"/>
    <col min="9222" max="9222" width="29.54296875" style="26" customWidth="1"/>
    <col min="9223" max="9223" width="2" style="26" customWidth="1"/>
    <col min="9224" max="9225" width="10" style="26" customWidth="1"/>
    <col min="9226" max="9472" width="8.6328125" style="26"/>
    <col min="9473" max="9473" width="12.453125" style="26" customWidth="1"/>
    <col min="9474" max="9474" width="4.36328125" style="26" customWidth="1"/>
    <col min="9475" max="9476" width="2" style="26" customWidth="1"/>
    <col min="9477" max="9477" width="4.90625" style="26" customWidth="1"/>
    <col min="9478" max="9478" width="29.54296875" style="26" customWidth="1"/>
    <col min="9479" max="9479" width="2" style="26" customWidth="1"/>
    <col min="9480" max="9481" width="10" style="26" customWidth="1"/>
    <col min="9482" max="9728" width="8.6328125" style="26"/>
    <col min="9729" max="9729" width="12.453125" style="26" customWidth="1"/>
    <col min="9730" max="9730" width="4.36328125" style="26" customWidth="1"/>
    <col min="9731" max="9732" width="2" style="26" customWidth="1"/>
    <col min="9733" max="9733" width="4.90625" style="26" customWidth="1"/>
    <col min="9734" max="9734" width="29.54296875" style="26" customWidth="1"/>
    <col min="9735" max="9735" width="2" style="26" customWidth="1"/>
    <col min="9736" max="9737" width="10" style="26" customWidth="1"/>
    <col min="9738" max="9984" width="8.6328125" style="26"/>
    <col min="9985" max="9985" width="12.453125" style="26" customWidth="1"/>
    <col min="9986" max="9986" width="4.36328125" style="26" customWidth="1"/>
    <col min="9987" max="9988" width="2" style="26" customWidth="1"/>
    <col min="9989" max="9989" width="4.90625" style="26" customWidth="1"/>
    <col min="9990" max="9990" width="29.54296875" style="26" customWidth="1"/>
    <col min="9991" max="9991" width="2" style="26" customWidth="1"/>
    <col min="9992" max="9993" width="10" style="26" customWidth="1"/>
    <col min="9994" max="10240" width="8.6328125" style="26"/>
    <col min="10241" max="10241" width="12.453125" style="26" customWidth="1"/>
    <col min="10242" max="10242" width="4.36328125" style="26" customWidth="1"/>
    <col min="10243" max="10244" width="2" style="26" customWidth="1"/>
    <col min="10245" max="10245" width="4.90625" style="26" customWidth="1"/>
    <col min="10246" max="10246" width="29.54296875" style="26" customWidth="1"/>
    <col min="10247" max="10247" width="2" style="26" customWidth="1"/>
    <col min="10248" max="10249" width="10" style="26" customWidth="1"/>
    <col min="10250" max="10496" width="8.6328125" style="26"/>
    <col min="10497" max="10497" width="12.453125" style="26" customWidth="1"/>
    <col min="10498" max="10498" width="4.36328125" style="26" customWidth="1"/>
    <col min="10499" max="10500" width="2" style="26" customWidth="1"/>
    <col min="10501" max="10501" width="4.90625" style="26" customWidth="1"/>
    <col min="10502" max="10502" width="29.54296875" style="26" customWidth="1"/>
    <col min="10503" max="10503" width="2" style="26" customWidth="1"/>
    <col min="10504" max="10505" width="10" style="26" customWidth="1"/>
    <col min="10506" max="10752" width="8.6328125" style="26"/>
    <col min="10753" max="10753" width="12.453125" style="26" customWidth="1"/>
    <col min="10754" max="10754" width="4.36328125" style="26" customWidth="1"/>
    <col min="10755" max="10756" width="2" style="26" customWidth="1"/>
    <col min="10757" max="10757" width="4.90625" style="26" customWidth="1"/>
    <col min="10758" max="10758" width="29.54296875" style="26" customWidth="1"/>
    <col min="10759" max="10759" width="2" style="26" customWidth="1"/>
    <col min="10760" max="10761" width="10" style="26" customWidth="1"/>
    <col min="10762" max="11008" width="8.6328125" style="26"/>
    <col min="11009" max="11009" width="12.453125" style="26" customWidth="1"/>
    <col min="11010" max="11010" width="4.36328125" style="26" customWidth="1"/>
    <col min="11011" max="11012" width="2" style="26" customWidth="1"/>
    <col min="11013" max="11013" width="4.90625" style="26" customWidth="1"/>
    <col min="11014" max="11014" width="29.54296875" style="26" customWidth="1"/>
    <col min="11015" max="11015" width="2" style="26" customWidth="1"/>
    <col min="11016" max="11017" width="10" style="26" customWidth="1"/>
    <col min="11018" max="11264" width="8.6328125" style="26"/>
    <col min="11265" max="11265" width="12.453125" style="26" customWidth="1"/>
    <col min="11266" max="11266" width="4.36328125" style="26" customWidth="1"/>
    <col min="11267" max="11268" width="2" style="26" customWidth="1"/>
    <col min="11269" max="11269" width="4.90625" style="26" customWidth="1"/>
    <col min="11270" max="11270" width="29.54296875" style="26" customWidth="1"/>
    <col min="11271" max="11271" width="2" style="26" customWidth="1"/>
    <col min="11272" max="11273" width="10" style="26" customWidth="1"/>
    <col min="11274" max="11520" width="8.6328125" style="26"/>
    <col min="11521" max="11521" width="12.453125" style="26" customWidth="1"/>
    <col min="11522" max="11522" width="4.36328125" style="26" customWidth="1"/>
    <col min="11523" max="11524" width="2" style="26" customWidth="1"/>
    <col min="11525" max="11525" width="4.90625" style="26" customWidth="1"/>
    <col min="11526" max="11526" width="29.54296875" style="26" customWidth="1"/>
    <col min="11527" max="11527" width="2" style="26" customWidth="1"/>
    <col min="11528" max="11529" width="10" style="26" customWidth="1"/>
    <col min="11530" max="11776" width="8.6328125" style="26"/>
    <col min="11777" max="11777" width="12.453125" style="26" customWidth="1"/>
    <col min="11778" max="11778" width="4.36328125" style="26" customWidth="1"/>
    <col min="11779" max="11780" width="2" style="26" customWidth="1"/>
    <col min="11781" max="11781" width="4.90625" style="26" customWidth="1"/>
    <col min="11782" max="11782" width="29.54296875" style="26" customWidth="1"/>
    <col min="11783" max="11783" width="2" style="26" customWidth="1"/>
    <col min="11784" max="11785" width="10" style="26" customWidth="1"/>
    <col min="11786" max="12032" width="8.6328125" style="26"/>
    <col min="12033" max="12033" width="12.453125" style="26" customWidth="1"/>
    <col min="12034" max="12034" width="4.36328125" style="26" customWidth="1"/>
    <col min="12035" max="12036" width="2" style="26" customWidth="1"/>
    <col min="12037" max="12037" width="4.90625" style="26" customWidth="1"/>
    <col min="12038" max="12038" width="29.54296875" style="26" customWidth="1"/>
    <col min="12039" max="12039" width="2" style="26" customWidth="1"/>
    <col min="12040" max="12041" width="10" style="26" customWidth="1"/>
    <col min="12042" max="12288" width="8.6328125" style="26"/>
    <col min="12289" max="12289" width="12.453125" style="26" customWidth="1"/>
    <col min="12290" max="12290" width="4.36328125" style="26" customWidth="1"/>
    <col min="12291" max="12292" width="2" style="26" customWidth="1"/>
    <col min="12293" max="12293" width="4.90625" style="26" customWidth="1"/>
    <col min="12294" max="12294" width="29.54296875" style="26" customWidth="1"/>
    <col min="12295" max="12295" width="2" style="26" customWidth="1"/>
    <col min="12296" max="12297" width="10" style="26" customWidth="1"/>
    <col min="12298" max="12544" width="8.6328125" style="26"/>
    <col min="12545" max="12545" width="12.453125" style="26" customWidth="1"/>
    <col min="12546" max="12546" width="4.36328125" style="26" customWidth="1"/>
    <col min="12547" max="12548" width="2" style="26" customWidth="1"/>
    <col min="12549" max="12549" width="4.90625" style="26" customWidth="1"/>
    <col min="12550" max="12550" width="29.54296875" style="26" customWidth="1"/>
    <col min="12551" max="12551" width="2" style="26" customWidth="1"/>
    <col min="12552" max="12553" width="10" style="26" customWidth="1"/>
    <col min="12554" max="12800" width="8.6328125" style="26"/>
    <col min="12801" max="12801" width="12.453125" style="26" customWidth="1"/>
    <col min="12802" max="12802" width="4.36328125" style="26" customWidth="1"/>
    <col min="12803" max="12804" width="2" style="26" customWidth="1"/>
    <col min="12805" max="12805" width="4.90625" style="26" customWidth="1"/>
    <col min="12806" max="12806" width="29.54296875" style="26" customWidth="1"/>
    <col min="12807" max="12807" width="2" style="26" customWidth="1"/>
    <col min="12808" max="12809" width="10" style="26" customWidth="1"/>
    <col min="12810" max="13056" width="8.6328125" style="26"/>
    <col min="13057" max="13057" width="12.453125" style="26" customWidth="1"/>
    <col min="13058" max="13058" width="4.36328125" style="26" customWidth="1"/>
    <col min="13059" max="13060" width="2" style="26" customWidth="1"/>
    <col min="13061" max="13061" width="4.90625" style="26" customWidth="1"/>
    <col min="13062" max="13062" width="29.54296875" style="26" customWidth="1"/>
    <col min="13063" max="13063" width="2" style="26" customWidth="1"/>
    <col min="13064" max="13065" width="10" style="26" customWidth="1"/>
    <col min="13066" max="13312" width="8.6328125" style="26"/>
    <col min="13313" max="13313" width="12.453125" style="26" customWidth="1"/>
    <col min="13314" max="13314" width="4.36328125" style="26" customWidth="1"/>
    <col min="13315" max="13316" width="2" style="26" customWidth="1"/>
    <col min="13317" max="13317" width="4.90625" style="26" customWidth="1"/>
    <col min="13318" max="13318" width="29.54296875" style="26" customWidth="1"/>
    <col min="13319" max="13319" width="2" style="26" customWidth="1"/>
    <col min="13320" max="13321" width="10" style="26" customWidth="1"/>
    <col min="13322" max="13568" width="8.6328125" style="26"/>
    <col min="13569" max="13569" width="12.453125" style="26" customWidth="1"/>
    <col min="13570" max="13570" width="4.36328125" style="26" customWidth="1"/>
    <col min="13571" max="13572" width="2" style="26" customWidth="1"/>
    <col min="13573" max="13573" width="4.90625" style="26" customWidth="1"/>
    <col min="13574" max="13574" width="29.54296875" style="26" customWidth="1"/>
    <col min="13575" max="13575" width="2" style="26" customWidth="1"/>
    <col min="13576" max="13577" width="10" style="26" customWidth="1"/>
    <col min="13578" max="13824" width="8.6328125" style="26"/>
    <col min="13825" max="13825" width="12.453125" style="26" customWidth="1"/>
    <col min="13826" max="13826" width="4.36328125" style="26" customWidth="1"/>
    <col min="13827" max="13828" width="2" style="26" customWidth="1"/>
    <col min="13829" max="13829" width="4.90625" style="26" customWidth="1"/>
    <col min="13830" max="13830" width="29.54296875" style="26" customWidth="1"/>
    <col min="13831" max="13831" width="2" style="26" customWidth="1"/>
    <col min="13832" max="13833" width="10" style="26" customWidth="1"/>
    <col min="13834" max="14080" width="8.6328125" style="26"/>
    <col min="14081" max="14081" width="12.453125" style="26" customWidth="1"/>
    <col min="14082" max="14082" width="4.36328125" style="26" customWidth="1"/>
    <col min="14083" max="14084" width="2" style="26" customWidth="1"/>
    <col min="14085" max="14085" width="4.90625" style="26" customWidth="1"/>
    <col min="14086" max="14086" width="29.54296875" style="26" customWidth="1"/>
    <col min="14087" max="14087" width="2" style="26" customWidth="1"/>
    <col min="14088" max="14089" width="10" style="26" customWidth="1"/>
    <col min="14090" max="14336" width="8.6328125" style="26"/>
    <col min="14337" max="14337" width="12.453125" style="26" customWidth="1"/>
    <col min="14338" max="14338" width="4.36328125" style="26" customWidth="1"/>
    <col min="14339" max="14340" width="2" style="26" customWidth="1"/>
    <col min="14341" max="14341" width="4.90625" style="26" customWidth="1"/>
    <col min="14342" max="14342" width="29.54296875" style="26" customWidth="1"/>
    <col min="14343" max="14343" width="2" style="26" customWidth="1"/>
    <col min="14344" max="14345" width="10" style="26" customWidth="1"/>
    <col min="14346" max="14592" width="8.6328125" style="26"/>
    <col min="14593" max="14593" width="12.453125" style="26" customWidth="1"/>
    <col min="14594" max="14594" width="4.36328125" style="26" customWidth="1"/>
    <col min="14595" max="14596" width="2" style="26" customWidth="1"/>
    <col min="14597" max="14597" width="4.90625" style="26" customWidth="1"/>
    <col min="14598" max="14598" width="29.54296875" style="26" customWidth="1"/>
    <col min="14599" max="14599" width="2" style="26" customWidth="1"/>
    <col min="14600" max="14601" width="10" style="26" customWidth="1"/>
    <col min="14602" max="14848" width="8.6328125" style="26"/>
    <col min="14849" max="14849" width="12.453125" style="26" customWidth="1"/>
    <col min="14850" max="14850" width="4.36328125" style="26" customWidth="1"/>
    <col min="14851" max="14852" width="2" style="26" customWidth="1"/>
    <col min="14853" max="14853" width="4.90625" style="26" customWidth="1"/>
    <col min="14854" max="14854" width="29.54296875" style="26" customWidth="1"/>
    <col min="14855" max="14855" width="2" style="26" customWidth="1"/>
    <col min="14856" max="14857" width="10" style="26" customWidth="1"/>
    <col min="14858" max="15104" width="8.6328125" style="26"/>
    <col min="15105" max="15105" width="12.453125" style="26" customWidth="1"/>
    <col min="15106" max="15106" width="4.36328125" style="26" customWidth="1"/>
    <col min="15107" max="15108" width="2" style="26" customWidth="1"/>
    <col min="15109" max="15109" width="4.90625" style="26" customWidth="1"/>
    <col min="15110" max="15110" width="29.54296875" style="26" customWidth="1"/>
    <col min="15111" max="15111" width="2" style="26" customWidth="1"/>
    <col min="15112" max="15113" width="10" style="26" customWidth="1"/>
    <col min="15114" max="15360" width="8.6328125" style="26"/>
    <col min="15361" max="15361" width="12.453125" style="26" customWidth="1"/>
    <col min="15362" max="15362" width="4.36328125" style="26" customWidth="1"/>
    <col min="15363" max="15364" width="2" style="26" customWidth="1"/>
    <col min="15365" max="15365" width="4.90625" style="26" customWidth="1"/>
    <col min="15366" max="15366" width="29.54296875" style="26" customWidth="1"/>
    <col min="15367" max="15367" width="2" style="26" customWidth="1"/>
    <col min="15368" max="15369" width="10" style="26" customWidth="1"/>
    <col min="15370" max="15616" width="8.6328125" style="26"/>
    <col min="15617" max="15617" width="12.453125" style="26" customWidth="1"/>
    <col min="15618" max="15618" width="4.36328125" style="26" customWidth="1"/>
    <col min="15619" max="15620" width="2" style="26" customWidth="1"/>
    <col min="15621" max="15621" width="4.90625" style="26" customWidth="1"/>
    <col min="15622" max="15622" width="29.54296875" style="26" customWidth="1"/>
    <col min="15623" max="15623" width="2" style="26" customWidth="1"/>
    <col min="15624" max="15625" width="10" style="26" customWidth="1"/>
    <col min="15626" max="15872" width="8.6328125" style="26"/>
    <col min="15873" max="15873" width="12.453125" style="26" customWidth="1"/>
    <col min="15874" max="15874" width="4.36328125" style="26" customWidth="1"/>
    <col min="15875" max="15876" width="2" style="26" customWidth="1"/>
    <col min="15877" max="15877" width="4.90625" style="26" customWidth="1"/>
    <col min="15878" max="15878" width="29.54296875" style="26" customWidth="1"/>
    <col min="15879" max="15879" width="2" style="26" customWidth="1"/>
    <col min="15880" max="15881" width="10" style="26" customWidth="1"/>
    <col min="15882" max="16128" width="8.6328125" style="26"/>
    <col min="16129" max="16129" width="12.453125" style="26" customWidth="1"/>
    <col min="16130" max="16130" width="4.36328125" style="26" customWidth="1"/>
    <col min="16131" max="16132" width="2" style="26" customWidth="1"/>
    <col min="16133" max="16133" width="4.90625" style="26" customWidth="1"/>
    <col min="16134" max="16134" width="29.54296875" style="26" customWidth="1"/>
    <col min="16135" max="16135" width="2" style="26" customWidth="1"/>
    <col min="16136" max="16137" width="10" style="26" customWidth="1"/>
    <col min="16138" max="16384" width="8.6328125" style="26"/>
  </cols>
  <sheetData>
    <row r="1" spans="1:8" ht="14.25" customHeight="1">
      <c r="A1" s="59" t="s">
        <v>137</v>
      </c>
      <c r="B1" s="59"/>
      <c r="C1" s="59"/>
      <c r="D1" s="59"/>
      <c r="E1" s="59"/>
      <c r="F1" s="59"/>
      <c r="G1" s="59"/>
      <c r="H1" s="59"/>
    </row>
    <row r="2" spans="1:8">
      <c r="A2" s="59" t="s">
        <v>138</v>
      </c>
      <c r="B2" s="59"/>
      <c r="C2" s="59"/>
      <c r="D2" s="59"/>
      <c r="E2" s="59"/>
      <c r="F2" s="59"/>
      <c r="G2" s="59"/>
      <c r="H2" s="59"/>
    </row>
    <row r="3" spans="1:8">
      <c r="A3" s="60" t="s">
        <v>169</v>
      </c>
      <c r="B3" s="60"/>
      <c r="C3" s="60"/>
      <c r="D3" s="60"/>
      <c r="E3" s="60"/>
      <c r="F3" s="60"/>
      <c r="G3" s="60"/>
      <c r="H3" s="60"/>
    </row>
    <row r="4" spans="1:8">
      <c r="F4" s="27"/>
      <c r="H4" s="28" t="s">
        <v>139</v>
      </c>
    </row>
    <row r="5" spans="1:8">
      <c r="A5" s="29"/>
      <c r="B5" s="29"/>
      <c r="C5" s="30"/>
      <c r="D5" s="29"/>
      <c r="E5" s="29"/>
      <c r="F5" s="29"/>
      <c r="G5" s="29"/>
      <c r="H5" s="29"/>
    </row>
    <row r="6" spans="1:8" ht="60.75" customHeight="1">
      <c r="B6" s="31" t="s">
        <v>140</v>
      </c>
      <c r="C6" s="32" t="s">
        <v>141</v>
      </c>
      <c r="D6" s="32" t="s">
        <v>142</v>
      </c>
      <c r="E6" s="32" t="s">
        <v>143</v>
      </c>
      <c r="F6" s="32" t="s">
        <v>144</v>
      </c>
      <c r="G6" s="32" t="s">
        <v>145</v>
      </c>
      <c r="H6" s="26"/>
    </row>
    <row r="7" spans="1:8" ht="15" customHeight="1">
      <c r="B7" s="33"/>
      <c r="C7" s="34" t="s">
        <v>146</v>
      </c>
      <c r="D7" s="35" t="s">
        <v>147</v>
      </c>
      <c r="E7" s="35" t="s">
        <v>148</v>
      </c>
      <c r="F7" s="35" t="s">
        <v>149</v>
      </c>
      <c r="G7" s="35" t="s">
        <v>150</v>
      </c>
      <c r="H7" s="26"/>
    </row>
    <row r="8" spans="1:8" ht="15" customHeight="1">
      <c r="B8" s="36">
        <v>1</v>
      </c>
      <c r="C8" s="37" t="s">
        <v>151</v>
      </c>
      <c r="D8" s="38">
        <f>+'Page 261-RL'!C11</f>
        <v>49673</v>
      </c>
      <c r="E8" s="39" t="s">
        <v>152</v>
      </c>
      <c r="F8" s="40">
        <v>0.12706661096257854</v>
      </c>
      <c r="G8" s="41">
        <f t="shared" ref="G8:G18" si="0">F8*D8</f>
        <v>6311.7797663441643</v>
      </c>
      <c r="H8" s="26"/>
    </row>
    <row r="9" spans="1:8" ht="15" customHeight="1">
      <c r="B9" s="36">
        <v>2</v>
      </c>
      <c r="C9" s="37" t="s">
        <v>153</v>
      </c>
      <c r="D9" s="38">
        <f>+'Page 261-RL'!C12</f>
        <v>73930</v>
      </c>
      <c r="E9" s="39" t="s">
        <v>154</v>
      </c>
      <c r="F9" s="40">
        <v>0</v>
      </c>
      <c r="G9" s="43">
        <f t="shared" si="0"/>
        <v>0</v>
      </c>
      <c r="H9" s="26"/>
    </row>
    <row r="10" spans="1:8" ht="15" customHeight="1">
      <c r="B10" s="36">
        <v>3</v>
      </c>
      <c r="C10" s="37" t="s">
        <v>155</v>
      </c>
      <c r="D10" s="38">
        <v>0</v>
      </c>
      <c r="E10" s="39" t="s">
        <v>152</v>
      </c>
      <c r="F10" s="40">
        <v>0.12706661096257854</v>
      </c>
      <c r="G10" s="43">
        <f t="shared" si="0"/>
        <v>0</v>
      </c>
      <c r="H10" s="26"/>
    </row>
    <row r="11" spans="1:8" ht="15" customHeight="1">
      <c r="B11" s="36">
        <v>4</v>
      </c>
      <c r="C11" s="37" t="s">
        <v>156</v>
      </c>
      <c r="D11" s="38">
        <f>+'Page 261-RL'!C13</f>
        <v>15534</v>
      </c>
      <c r="E11" s="39" t="s">
        <v>152</v>
      </c>
      <c r="F11" s="40">
        <v>0.12706661096257854</v>
      </c>
      <c r="G11" s="43">
        <f t="shared" si="0"/>
        <v>1973.8527346926951</v>
      </c>
      <c r="H11" s="26"/>
    </row>
    <row r="12" spans="1:8" ht="15" customHeight="1">
      <c r="B12" s="36">
        <v>5</v>
      </c>
      <c r="C12" s="37" t="s">
        <v>157</v>
      </c>
      <c r="D12" s="38">
        <f>+'Page 261-RL'!C9</f>
        <v>343</v>
      </c>
      <c r="E12" s="39" t="s">
        <v>154</v>
      </c>
      <c r="F12" s="40">
        <v>0</v>
      </c>
      <c r="G12" s="43">
        <f t="shared" si="0"/>
        <v>0</v>
      </c>
      <c r="H12" s="26"/>
    </row>
    <row r="13" spans="1:8" ht="15" customHeight="1">
      <c r="B13" s="36">
        <v>6</v>
      </c>
      <c r="C13" s="37" t="s">
        <v>158</v>
      </c>
      <c r="D13" s="38">
        <f>+'Page 261-RL'!C14</f>
        <v>-34640</v>
      </c>
      <c r="E13" s="39" t="s">
        <v>152</v>
      </c>
      <c r="F13" s="40">
        <v>0.12706661096257854</v>
      </c>
      <c r="G13" s="43">
        <f t="shared" si="0"/>
        <v>-4401.5874037437206</v>
      </c>
      <c r="H13" s="26"/>
    </row>
    <row r="14" spans="1:8" ht="15" customHeight="1">
      <c r="B14" s="36">
        <v>7</v>
      </c>
      <c r="C14" s="37" t="s">
        <v>159</v>
      </c>
      <c r="D14" s="38">
        <f>+'Page 261-RL'!C16</f>
        <v>31682</v>
      </c>
      <c r="E14" s="39" t="s">
        <v>160</v>
      </c>
      <c r="F14" s="40">
        <v>0.21540035426453175</v>
      </c>
      <c r="G14" s="43">
        <f t="shared" si="0"/>
        <v>6824.3140238088945</v>
      </c>
      <c r="H14" s="26"/>
    </row>
    <row r="15" spans="1:8" ht="15" customHeight="1">
      <c r="B15" s="36">
        <v>8</v>
      </c>
      <c r="C15" s="44" t="s">
        <v>161</v>
      </c>
      <c r="D15" s="42"/>
      <c r="E15" s="39" t="s">
        <v>152</v>
      </c>
      <c r="F15" s="40">
        <v>0.12706661096257854</v>
      </c>
      <c r="G15" s="43">
        <f t="shared" si="0"/>
        <v>0</v>
      </c>
      <c r="H15" s="26"/>
    </row>
    <row r="16" spans="1:8" ht="15" customHeight="1">
      <c r="B16" s="36">
        <v>9</v>
      </c>
      <c r="C16" s="44" t="s">
        <v>162</v>
      </c>
      <c r="D16" s="42"/>
      <c r="E16" s="39" t="s">
        <v>152</v>
      </c>
      <c r="F16" s="40">
        <v>0.12706661096257854</v>
      </c>
      <c r="G16" s="43">
        <f t="shared" si="0"/>
        <v>0</v>
      </c>
      <c r="H16" s="26"/>
    </row>
    <row r="17" spans="2:8" ht="15" customHeight="1">
      <c r="B17" s="36">
        <v>10</v>
      </c>
      <c r="C17" s="44" t="s">
        <v>163</v>
      </c>
      <c r="D17" s="42"/>
      <c r="E17" s="39" t="s">
        <v>152</v>
      </c>
      <c r="F17" s="40">
        <v>0.12706661096257854</v>
      </c>
      <c r="G17" s="43">
        <f t="shared" si="0"/>
        <v>0</v>
      </c>
      <c r="H17" s="26"/>
    </row>
    <row r="18" spans="2:8" ht="15" customHeight="1">
      <c r="B18" s="36" t="s">
        <v>164</v>
      </c>
      <c r="C18" s="42"/>
      <c r="D18" s="42"/>
      <c r="E18" s="42"/>
      <c r="F18" s="40">
        <v>0</v>
      </c>
      <c r="G18" s="43">
        <f t="shared" si="0"/>
        <v>0</v>
      </c>
      <c r="H18" s="26"/>
    </row>
    <row r="19" spans="2:8">
      <c r="B19" s="36">
        <v>50</v>
      </c>
      <c r="C19" s="45" t="s">
        <v>9</v>
      </c>
      <c r="D19" s="46" t="s">
        <v>165</v>
      </c>
      <c r="E19" s="46"/>
      <c r="F19" s="47"/>
      <c r="G19" s="48">
        <f>SUM(G8:G18)</f>
        <v>10708.359121102034</v>
      </c>
      <c r="H19" s="49"/>
    </row>
    <row r="20" spans="2:8">
      <c r="B20" s="36"/>
      <c r="H20" s="49"/>
    </row>
    <row r="21" spans="2:8">
      <c r="B21" s="36"/>
      <c r="H21" s="49"/>
    </row>
    <row r="22" spans="2:8">
      <c r="B22" s="50" t="s">
        <v>166</v>
      </c>
      <c r="H22" s="49"/>
    </row>
    <row r="23" spans="2:8">
      <c r="B23" s="36" t="s">
        <v>99</v>
      </c>
      <c r="C23" s="26" t="s">
        <v>167</v>
      </c>
      <c r="H23" s="49"/>
    </row>
    <row r="24" spans="2:8" ht="12.75" customHeight="1">
      <c r="B24" s="36" t="s">
        <v>101</v>
      </c>
      <c r="C24" s="61" t="s">
        <v>168</v>
      </c>
      <c r="D24" s="61"/>
      <c r="E24" s="61"/>
      <c r="F24" s="61"/>
      <c r="G24" s="61"/>
      <c r="H24" s="61"/>
    </row>
    <row r="25" spans="2:8">
      <c r="B25" s="36"/>
      <c r="C25" s="61"/>
      <c r="D25" s="61"/>
      <c r="E25" s="61"/>
      <c r="F25" s="61"/>
      <c r="G25" s="61"/>
      <c r="H25" s="61"/>
    </row>
    <row r="26" spans="2:8">
      <c r="B26" s="36"/>
      <c r="C26" s="61"/>
      <c r="D26" s="61"/>
      <c r="E26" s="61"/>
      <c r="F26" s="61"/>
      <c r="G26" s="61"/>
      <c r="H26" s="61"/>
    </row>
    <row r="27" spans="2:8">
      <c r="B27" s="36"/>
      <c r="C27" s="61"/>
      <c r="D27" s="61"/>
      <c r="E27" s="61"/>
      <c r="F27" s="61"/>
      <c r="G27" s="61"/>
      <c r="H27" s="61"/>
    </row>
    <row r="28" spans="2:8">
      <c r="B28" s="36"/>
      <c r="C28" s="61"/>
      <c r="D28" s="61"/>
      <c r="E28" s="61"/>
      <c r="F28" s="61"/>
      <c r="G28" s="61"/>
      <c r="H28" s="61"/>
    </row>
    <row r="29" spans="2:8">
      <c r="B29" s="36"/>
      <c r="C29" s="61"/>
      <c r="D29" s="61"/>
      <c r="E29" s="61"/>
      <c r="F29" s="61"/>
      <c r="G29" s="61"/>
      <c r="H29" s="61"/>
    </row>
    <row r="30" spans="2:8">
      <c r="B30" s="36"/>
      <c r="C30" s="61"/>
      <c r="D30" s="61"/>
      <c r="E30" s="61"/>
      <c r="F30" s="61"/>
      <c r="G30" s="61"/>
      <c r="H30" s="61"/>
    </row>
    <row r="31" spans="2:8">
      <c r="B31" s="36"/>
      <c r="C31" s="61"/>
      <c r="D31" s="61"/>
      <c r="E31" s="61"/>
      <c r="F31" s="61"/>
      <c r="G31" s="61"/>
      <c r="H31" s="61"/>
    </row>
    <row r="32" spans="2:8">
      <c r="B32" s="36"/>
      <c r="C32" s="61"/>
      <c r="D32" s="61"/>
      <c r="E32" s="61"/>
      <c r="F32" s="61"/>
      <c r="G32" s="61"/>
      <c r="H32" s="61"/>
    </row>
    <row r="33" spans="2:8">
      <c r="B33" s="36"/>
      <c r="C33" s="61"/>
      <c r="D33" s="61"/>
      <c r="E33" s="61"/>
      <c r="F33" s="61"/>
      <c r="G33" s="61"/>
      <c r="H33" s="61"/>
    </row>
    <row r="34" spans="2:8" ht="47.25" customHeight="1">
      <c r="C34" s="61"/>
      <c r="D34" s="61"/>
      <c r="E34" s="61"/>
      <c r="F34" s="61"/>
      <c r="G34" s="61"/>
      <c r="H34" s="61"/>
    </row>
  </sheetData>
  <mergeCells count="4">
    <mergeCell ref="A1:H1"/>
    <mergeCell ref="A2:H2"/>
    <mergeCell ref="A3:H3"/>
    <mergeCell ref="C24:H34"/>
  </mergeCells>
  <printOptions horizontalCentered="1"/>
  <pageMargins left="0.75" right="0.75" top="1" bottom="1" header="0.5" footer="0.5"/>
  <pageSetup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9BE6A-5DFD-402F-B476-B12363D3E490}">
  <dimension ref="B1:Q68"/>
  <sheetViews>
    <sheetView workbookViewId="0">
      <selection activeCell="C25" sqref="C25"/>
    </sheetView>
  </sheetViews>
  <sheetFormatPr defaultRowHeight="14.5"/>
  <cols>
    <col min="2" max="2" width="42.453125" bestFit="1" customWidth="1"/>
    <col min="3" max="3" width="19.453125" bestFit="1" customWidth="1"/>
    <col min="4" max="4" width="15.81640625" bestFit="1" customWidth="1"/>
    <col min="5" max="5" width="15.08984375" bestFit="1" customWidth="1"/>
    <col min="7" max="7" width="5.54296875" bestFit="1" customWidth="1"/>
    <col min="10" max="10" width="37.6328125" bestFit="1" customWidth="1"/>
    <col min="11" max="11" width="2.1796875" bestFit="1" customWidth="1"/>
    <col min="12" max="12" width="14.81640625" bestFit="1" customWidth="1"/>
    <col min="13" max="13" width="14.08984375" bestFit="1" customWidth="1"/>
    <col min="14" max="14" width="14.81640625" bestFit="1" customWidth="1"/>
    <col min="17" max="17" width="9.90625" bestFit="1" customWidth="1"/>
  </cols>
  <sheetData>
    <row r="1" spans="2:17">
      <c r="G1" s="10"/>
    </row>
    <row r="2" spans="2:17">
      <c r="G2" s="10"/>
    </row>
    <row r="3" spans="2:17">
      <c r="B3" s="18" t="s">
        <v>92</v>
      </c>
      <c r="C3" s="53" t="s">
        <v>93</v>
      </c>
      <c r="D3" s="53" t="s">
        <v>94</v>
      </c>
      <c r="E3" s="53" t="s">
        <v>95</v>
      </c>
      <c r="G3" s="10" t="s">
        <v>96</v>
      </c>
      <c r="J3" s="11"/>
    </row>
    <row r="4" spans="2:17">
      <c r="B4" s="52" t="s">
        <v>19</v>
      </c>
      <c r="C4" s="55">
        <f>+'CP Report'!B13</f>
        <v>-10734</v>
      </c>
      <c r="D4" s="55">
        <f>+'CP Report'!B13</f>
        <v>-10734</v>
      </c>
      <c r="E4" s="55">
        <v>0</v>
      </c>
      <c r="G4" s="10" t="s">
        <v>97</v>
      </c>
      <c r="J4" s="11"/>
      <c r="K4" s="10"/>
      <c r="L4" s="14" t="s">
        <v>94</v>
      </c>
      <c r="M4" s="15" t="s">
        <v>95</v>
      </c>
      <c r="N4" s="15" t="s">
        <v>9</v>
      </c>
    </row>
    <row r="5" spans="2:17">
      <c r="B5" s="12" t="s">
        <v>20</v>
      </c>
      <c r="C5" s="56">
        <f>+'CP Report'!B14</f>
        <v>-204098</v>
      </c>
      <c r="D5" s="56">
        <f>+'CP Report'!B14</f>
        <v>-204098</v>
      </c>
      <c r="E5" s="56">
        <v>0</v>
      </c>
      <c r="G5" s="10" t="s">
        <v>97</v>
      </c>
      <c r="J5" s="16" t="s">
        <v>98</v>
      </c>
      <c r="K5" s="10" t="s">
        <v>99</v>
      </c>
      <c r="L5" s="13">
        <f>SUM(D9:D13,D41,D48,D50:D52,D61,D43)</f>
        <v>0</v>
      </c>
      <c r="M5" s="13">
        <f>SUM(E9:E13,E41,E48,E50:E52,E61,E43)</f>
        <v>3117609</v>
      </c>
      <c r="N5" s="17">
        <f t="shared" ref="N5:N10" si="0">SUM(L5:M5)</f>
        <v>3117609</v>
      </c>
      <c r="P5" s="18"/>
      <c r="Q5" t="s">
        <v>95</v>
      </c>
    </row>
    <row r="6" spans="2:17">
      <c r="B6" s="52" t="s">
        <v>23</v>
      </c>
      <c r="C6" s="55">
        <v>0</v>
      </c>
      <c r="D6" s="55">
        <v>0</v>
      </c>
      <c r="E6" s="55">
        <v>0</v>
      </c>
      <c r="G6" s="10" t="s">
        <v>97</v>
      </c>
      <c r="J6" s="16" t="s">
        <v>100</v>
      </c>
      <c r="K6" s="10" t="s">
        <v>101</v>
      </c>
      <c r="L6" s="13">
        <v>0</v>
      </c>
      <c r="M6" s="13">
        <v>0</v>
      </c>
      <c r="N6" s="9">
        <f t="shared" si="0"/>
        <v>0</v>
      </c>
      <c r="P6" s="19"/>
      <c r="Q6" t="s">
        <v>94</v>
      </c>
    </row>
    <row r="7" spans="2:17">
      <c r="B7" s="12" t="s">
        <v>102</v>
      </c>
      <c r="C7" s="56">
        <v>0</v>
      </c>
      <c r="D7" s="56">
        <v>0</v>
      </c>
      <c r="E7" s="56">
        <v>0</v>
      </c>
      <c r="G7" s="10" t="s">
        <v>97</v>
      </c>
      <c r="J7" s="16" t="s">
        <v>100</v>
      </c>
      <c r="K7" s="10" t="s">
        <v>103</v>
      </c>
      <c r="L7" s="13">
        <v>0</v>
      </c>
      <c r="M7" s="13">
        <v>0</v>
      </c>
      <c r="N7" s="19">
        <f t="shared" si="0"/>
        <v>0</v>
      </c>
    </row>
    <row r="8" spans="2:17">
      <c r="B8" s="52" t="s">
        <v>24</v>
      </c>
      <c r="C8" s="55">
        <f>+'CP Report'!B19</f>
        <v>5716111</v>
      </c>
      <c r="D8" s="55">
        <v>0</v>
      </c>
      <c r="E8" s="55">
        <f>+'CP Report'!B19</f>
        <v>5716111</v>
      </c>
      <c r="G8" s="10" t="s">
        <v>97</v>
      </c>
      <c r="J8" s="16" t="s">
        <v>104</v>
      </c>
      <c r="K8" s="10" t="s">
        <v>105</v>
      </c>
      <c r="L8" s="13">
        <f>SUM(D31:D32,D46,D53)</f>
        <v>-553124</v>
      </c>
      <c r="M8" s="13">
        <f>SUM(E31:E32,E46,E53)</f>
        <v>0</v>
      </c>
      <c r="N8" s="19">
        <f t="shared" si="0"/>
        <v>-553124</v>
      </c>
    </row>
    <row r="9" spans="2:17">
      <c r="B9" s="12" t="s">
        <v>34</v>
      </c>
      <c r="C9" s="57">
        <f>+'CP Report'!B32</f>
        <v>343</v>
      </c>
      <c r="D9" s="56">
        <v>0</v>
      </c>
      <c r="E9" s="56">
        <f>+'CP Report'!B32</f>
        <v>343</v>
      </c>
      <c r="G9" s="10" t="s">
        <v>99</v>
      </c>
      <c r="J9" s="16" t="s">
        <v>106</v>
      </c>
      <c r="K9" s="10" t="s">
        <v>97</v>
      </c>
      <c r="L9" s="13">
        <f>SUM(D4:D8,D16:D25,D47,D63)</f>
        <v>-29268030</v>
      </c>
      <c r="M9" s="13">
        <f>SUM(E4:E8,E16:E25,E47,E63)</f>
        <v>14124263</v>
      </c>
      <c r="N9" s="19">
        <f t="shared" si="0"/>
        <v>-15143767</v>
      </c>
    </row>
    <row r="10" spans="2:17">
      <c r="B10" s="52" t="s">
        <v>107</v>
      </c>
      <c r="C10" s="57">
        <v>0</v>
      </c>
      <c r="D10" s="55">
        <v>0</v>
      </c>
      <c r="E10" s="55">
        <v>0</v>
      </c>
      <c r="G10" s="10" t="s">
        <v>99</v>
      </c>
      <c r="J10" s="16" t="s">
        <v>108</v>
      </c>
      <c r="K10" s="10" t="s">
        <v>109</v>
      </c>
      <c r="L10" s="13">
        <f>SUM(D26:D28,D33:D34)</f>
        <v>0</v>
      </c>
      <c r="M10" s="13">
        <f>SUM(E26:E28,E33:E34)</f>
        <v>448541</v>
      </c>
      <c r="N10" s="17">
        <f t="shared" si="0"/>
        <v>448541</v>
      </c>
    </row>
    <row r="11" spans="2:17">
      <c r="B11" s="12" t="s">
        <v>35</v>
      </c>
      <c r="C11" s="57">
        <f>+'CP Report'!B33</f>
        <v>49673</v>
      </c>
      <c r="D11" s="56">
        <v>0</v>
      </c>
      <c r="E11" s="56">
        <f>+'CP Report'!B33</f>
        <v>49673</v>
      </c>
      <c r="G11" s="10" t="s">
        <v>99</v>
      </c>
      <c r="J11" s="20"/>
      <c r="K11" s="10"/>
      <c r="L11" s="13"/>
      <c r="M11" s="13"/>
      <c r="N11" s="9"/>
    </row>
    <row r="12" spans="2:17">
      <c r="B12" s="52" t="s">
        <v>36</v>
      </c>
      <c r="C12" s="57">
        <f>+'CP Report'!B34</f>
        <v>73930</v>
      </c>
      <c r="D12" s="55">
        <v>0</v>
      </c>
      <c r="E12" s="55">
        <f>+'CP Report'!B34</f>
        <v>73930</v>
      </c>
      <c r="G12" s="10" t="s">
        <v>99</v>
      </c>
      <c r="J12" s="20" t="s">
        <v>110</v>
      </c>
      <c r="K12" s="10" t="s">
        <v>111</v>
      </c>
      <c r="L12" s="13">
        <f>SUM(D14)</f>
        <v>-34640</v>
      </c>
      <c r="M12" s="13">
        <f>SUM(E14)</f>
        <v>0</v>
      </c>
      <c r="N12" s="19">
        <f t="shared" ref="N12:N17" si="1">SUM(L12:M12)</f>
        <v>-34640</v>
      </c>
    </row>
    <row r="13" spans="2:17">
      <c r="B13" s="12" t="s">
        <v>37</v>
      </c>
      <c r="C13" s="57">
        <f>+'CP Report'!B35</f>
        <v>15534</v>
      </c>
      <c r="D13" s="56">
        <v>0</v>
      </c>
      <c r="E13" s="56">
        <f>+'CP Report'!B35</f>
        <v>15534</v>
      </c>
      <c r="G13" s="10" t="s">
        <v>99</v>
      </c>
      <c r="J13" s="16" t="s">
        <v>112</v>
      </c>
      <c r="K13" s="10" t="s">
        <v>113</v>
      </c>
      <c r="L13" s="13">
        <f>SUM(D42,D49,D60)</f>
        <v>-644307</v>
      </c>
      <c r="M13" s="13">
        <f>SUM(E42,E49,E60)</f>
        <v>0</v>
      </c>
      <c r="N13" s="19">
        <f t="shared" si="1"/>
        <v>-644307</v>
      </c>
    </row>
    <row r="14" spans="2:17">
      <c r="B14" s="52" t="s">
        <v>38</v>
      </c>
      <c r="C14" s="57">
        <f>+'CP Report'!B36</f>
        <v>-34640</v>
      </c>
      <c r="D14" s="55">
        <f>+'CP Report'!B36</f>
        <v>-34640</v>
      </c>
      <c r="E14" s="55">
        <v>0</v>
      </c>
      <c r="G14" s="10" t="s">
        <v>111</v>
      </c>
      <c r="J14" s="16" t="s">
        <v>114</v>
      </c>
      <c r="K14" s="10" t="s">
        <v>115</v>
      </c>
      <c r="L14" s="13">
        <f>SUM(D54)</f>
        <v>0</v>
      </c>
      <c r="M14" s="13">
        <f>SUM(E54)</f>
        <v>7386051</v>
      </c>
      <c r="N14" s="17">
        <f t="shared" si="1"/>
        <v>7386051</v>
      </c>
    </row>
    <row r="15" spans="2:17">
      <c r="B15" s="12" t="s">
        <v>116</v>
      </c>
      <c r="C15" s="57">
        <v>0</v>
      </c>
      <c r="D15" s="56">
        <v>0</v>
      </c>
      <c r="E15" s="56">
        <v>0</v>
      </c>
      <c r="G15" s="10"/>
      <c r="J15" s="16" t="s">
        <v>117</v>
      </c>
      <c r="K15" s="10" t="s">
        <v>118</v>
      </c>
      <c r="L15" s="13">
        <f>SUM(D55)</f>
        <v>-13089237</v>
      </c>
      <c r="M15" s="13">
        <f>SUM(E55)</f>
        <v>0</v>
      </c>
      <c r="N15" s="19">
        <f t="shared" si="1"/>
        <v>-13089237</v>
      </c>
    </row>
    <row r="16" spans="2:17">
      <c r="B16" s="52" t="s">
        <v>41</v>
      </c>
      <c r="C16" s="57">
        <f>+'CP Report'!B40</f>
        <v>31682</v>
      </c>
      <c r="D16" s="55">
        <v>0</v>
      </c>
      <c r="E16" s="55">
        <f>+'CP Report'!B40</f>
        <v>31682</v>
      </c>
      <c r="G16" s="10" t="s">
        <v>97</v>
      </c>
      <c r="J16" s="16" t="s">
        <v>119</v>
      </c>
      <c r="K16" s="10" t="s">
        <v>120</v>
      </c>
      <c r="L16" s="13">
        <f>SUM(D38:D40)</f>
        <v>-24425538</v>
      </c>
      <c r="M16" s="13">
        <f>SUM(E38:E40)</f>
        <v>15822793</v>
      </c>
      <c r="N16" s="19">
        <f t="shared" si="1"/>
        <v>-8602745</v>
      </c>
    </row>
    <row r="17" spans="2:14">
      <c r="B17" s="12" t="s">
        <v>42</v>
      </c>
      <c r="C17" s="56">
        <f>+'CP Report'!B41</f>
        <v>3367643</v>
      </c>
      <c r="D17" s="56">
        <v>0</v>
      </c>
      <c r="E17" s="56">
        <f>+'CP Report'!B41</f>
        <v>3367643</v>
      </c>
      <c r="G17" s="10" t="s">
        <v>97</v>
      </c>
      <c r="J17" s="16" t="s">
        <v>121</v>
      </c>
      <c r="K17" s="10" t="s">
        <v>122</v>
      </c>
      <c r="L17" s="13">
        <f>SUM(D62)</f>
        <v>-3335994</v>
      </c>
      <c r="M17" s="13">
        <f>SUM(E62)</f>
        <v>0</v>
      </c>
      <c r="N17" s="21">
        <f t="shared" si="1"/>
        <v>-3335994</v>
      </c>
    </row>
    <row r="18" spans="2:14">
      <c r="B18" s="52" t="s">
        <v>123</v>
      </c>
      <c r="C18" s="55">
        <v>0</v>
      </c>
      <c r="D18" s="55">
        <v>0</v>
      </c>
      <c r="E18" s="55">
        <v>0</v>
      </c>
      <c r="G18" s="10" t="s">
        <v>97</v>
      </c>
      <c r="J18" s="11"/>
      <c r="L18" s="13"/>
      <c r="M18" s="13"/>
    </row>
    <row r="19" spans="2:14">
      <c r="B19" s="12" t="s">
        <v>43</v>
      </c>
      <c r="C19" s="56">
        <f>+'CP Report'!B42</f>
        <v>-20768716</v>
      </c>
      <c r="D19" s="56">
        <f>+'CP Report'!B42</f>
        <v>-20768716</v>
      </c>
      <c r="E19" s="56">
        <v>0</v>
      </c>
      <c r="G19" s="10" t="s">
        <v>97</v>
      </c>
      <c r="J19" s="22" t="s">
        <v>9</v>
      </c>
      <c r="K19" s="23"/>
      <c r="L19" s="24">
        <f>SUM(L5:L17)</f>
        <v>-71350870</v>
      </c>
      <c r="M19" s="24">
        <f t="shared" ref="M19:N19" si="2">SUM(M5:M17)</f>
        <v>40899257</v>
      </c>
      <c r="N19" s="24">
        <f t="shared" si="2"/>
        <v>-30451613</v>
      </c>
    </row>
    <row r="20" spans="2:14">
      <c r="B20" s="52" t="s">
        <v>45</v>
      </c>
      <c r="C20" s="55">
        <f>+'CP Report'!B44</f>
        <v>111650</v>
      </c>
      <c r="D20" s="55">
        <v>0</v>
      </c>
      <c r="E20" s="55">
        <f>+'CP Report'!B44</f>
        <v>111650</v>
      </c>
      <c r="G20" s="10" t="s">
        <v>97</v>
      </c>
      <c r="J20" s="11" t="s">
        <v>124</v>
      </c>
      <c r="L20" s="13">
        <v>0</v>
      </c>
      <c r="M20" s="13">
        <v>0</v>
      </c>
      <c r="N20" s="9">
        <v>0</v>
      </c>
    </row>
    <row r="21" spans="2:14">
      <c r="B21" s="12" t="s">
        <v>44</v>
      </c>
      <c r="C21" s="56">
        <f>+'CP Report'!B43</f>
        <v>-1557400</v>
      </c>
      <c r="D21" s="56">
        <f>+'CP Report'!B43</f>
        <v>-1557400</v>
      </c>
      <c r="E21" s="56">
        <v>0</v>
      </c>
      <c r="G21" s="10" t="s">
        <v>97</v>
      </c>
    </row>
    <row r="22" spans="2:14">
      <c r="B22" s="52" t="s">
        <v>46</v>
      </c>
      <c r="C22" s="55">
        <f>+'CP Report'!B45</f>
        <v>3635418</v>
      </c>
      <c r="D22" s="55">
        <v>0</v>
      </c>
      <c r="E22" s="55">
        <f>+'CP Report'!B45</f>
        <v>3635418</v>
      </c>
      <c r="G22" s="10" t="s">
        <v>97</v>
      </c>
    </row>
    <row r="23" spans="2:14">
      <c r="B23" s="12" t="s">
        <v>49</v>
      </c>
      <c r="C23" s="56">
        <f>+'CP Report'!B49</f>
        <v>85901</v>
      </c>
      <c r="D23" s="56">
        <v>0</v>
      </c>
      <c r="E23" s="56">
        <f>+'CP Report'!B49</f>
        <v>85901</v>
      </c>
      <c r="G23" s="10" t="s">
        <v>97</v>
      </c>
    </row>
    <row r="24" spans="2:14">
      <c r="B24" s="52" t="s">
        <v>50</v>
      </c>
      <c r="C24" s="55">
        <v>0</v>
      </c>
      <c r="D24" s="55">
        <v>0</v>
      </c>
      <c r="E24" s="55">
        <v>0</v>
      </c>
      <c r="G24" s="10" t="s">
        <v>97</v>
      </c>
    </row>
    <row r="25" spans="2:14">
      <c r="B25" s="12" t="s">
        <v>51</v>
      </c>
      <c r="C25" s="56">
        <f>+'CP Report'!B51</f>
        <v>-6463408</v>
      </c>
      <c r="D25" s="56">
        <f>+'CP Report'!B51</f>
        <v>-6463408</v>
      </c>
      <c r="E25" s="56">
        <v>0</v>
      </c>
      <c r="G25" s="10" t="s">
        <v>97</v>
      </c>
    </row>
    <row r="26" spans="2:14">
      <c r="B26" s="52" t="s">
        <v>54</v>
      </c>
      <c r="C26" s="55">
        <f>+'CP Report'!B55</f>
        <v>23449</v>
      </c>
      <c r="D26" s="55">
        <v>0</v>
      </c>
      <c r="E26" s="55">
        <f>+'CP Report'!B55</f>
        <v>23449</v>
      </c>
      <c r="G26" s="10" t="s">
        <v>109</v>
      </c>
    </row>
    <row r="27" spans="2:14">
      <c r="B27" s="12" t="s">
        <v>125</v>
      </c>
      <c r="C27" s="56">
        <v>0</v>
      </c>
      <c r="D27" s="56">
        <v>0</v>
      </c>
      <c r="E27" s="56">
        <v>0</v>
      </c>
      <c r="G27" s="10" t="s">
        <v>109</v>
      </c>
    </row>
    <row r="28" spans="2:14">
      <c r="B28" s="52" t="s">
        <v>55</v>
      </c>
      <c r="C28" s="55">
        <f>+'CP Report'!B56</f>
        <v>368706</v>
      </c>
      <c r="D28" s="55">
        <v>0</v>
      </c>
      <c r="E28" s="55">
        <f>+'CP Report'!B56</f>
        <v>368706</v>
      </c>
      <c r="G28" s="10" t="s">
        <v>109</v>
      </c>
    </row>
    <row r="29" spans="2:14">
      <c r="B29" s="12" t="s">
        <v>126</v>
      </c>
      <c r="C29" s="56">
        <v>0</v>
      </c>
      <c r="D29" s="56">
        <v>0</v>
      </c>
      <c r="E29" s="56">
        <v>0</v>
      </c>
      <c r="G29" s="10"/>
    </row>
    <row r="30" spans="2:14">
      <c r="B30" s="52" t="s">
        <v>127</v>
      </c>
      <c r="C30" s="55">
        <v>0</v>
      </c>
      <c r="D30" s="55">
        <v>0</v>
      </c>
      <c r="E30" s="55">
        <v>0</v>
      </c>
      <c r="G30" s="10"/>
    </row>
    <row r="31" spans="2:14">
      <c r="B31" s="12" t="s">
        <v>56</v>
      </c>
      <c r="C31" s="56">
        <f>+'CP Report'!B57</f>
        <v>-5644</v>
      </c>
      <c r="D31" s="56">
        <f>+'CP Report'!B57</f>
        <v>-5644</v>
      </c>
      <c r="E31" s="56">
        <v>0</v>
      </c>
      <c r="G31" s="10" t="s">
        <v>105</v>
      </c>
    </row>
    <row r="32" spans="2:14">
      <c r="B32" s="52" t="s">
        <v>57</v>
      </c>
      <c r="C32" s="55">
        <f>+'CP Report'!B58</f>
        <v>-266083</v>
      </c>
      <c r="D32" s="55">
        <f>+'CP Report'!B58</f>
        <v>-266083</v>
      </c>
      <c r="E32" s="55">
        <v>0</v>
      </c>
      <c r="G32" s="10" t="s">
        <v>105</v>
      </c>
    </row>
    <row r="33" spans="2:7">
      <c r="B33" s="12" t="s">
        <v>128</v>
      </c>
      <c r="C33" s="56">
        <v>0</v>
      </c>
      <c r="D33" s="56">
        <v>0</v>
      </c>
      <c r="E33" s="56">
        <v>0</v>
      </c>
      <c r="G33" s="10" t="s">
        <v>109</v>
      </c>
    </row>
    <row r="34" spans="2:7">
      <c r="B34" s="52" t="s">
        <v>58</v>
      </c>
      <c r="C34" s="55">
        <f>+'CP Report'!B59</f>
        <v>56386</v>
      </c>
      <c r="D34" s="55">
        <v>0</v>
      </c>
      <c r="E34" s="55">
        <f>+'CP Report'!B59</f>
        <v>56386</v>
      </c>
      <c r="G34" s="10" t="s">
        <v>109</v>
      </c>
    </row>
    <row r="35" spans="2:7">
      <c r="B35" s="12" t="s">
        <v>129</v>
      </c>
      <c r="C35" s="56">
        <v>0</v>
      </c>
      <c r="D35" s="56">
        <v>0</v>
      </c>
      <c r="E35" s="56">
        <v>0</v>
      </c>
      <c r="G35" s="10"/>
    </row>
    <row r="36" spans="2:7">
      <c r="B36" s="52" t="s">
        <v>130</v>
      </c>
      <c r="C36" s="55">
        <v>0</v>
      </c>
      <c r="D36" s="55">
        <v>0</v>
      </c>
      <c r="E36" s="55">
        <v>0</v>
      </c>
      <c r="G36" s="10"/>
    </row>
    <row r="37" spans="2:7">
      <c r="B37" s="12" t="s">
        <v>131</v>
      </c>
      <c r="C37" s="56">
        <v>0</v>
      </c>
      <c r="D37" s="56">
        <v>0</v>
      </c>
      <c r="E37" s="56">
        <v>0</v>
      </c>
      <c r="G37" s="10"/>
    </row>
    <row r="38" spans="2:7">
      <c r="B38" s="52" t="s">
        <v>59</v>
      </c>
      <c r="C38" s="55">
        <f>+'CP Report'!B60</f>
        <v>-15712279</v>
      </c>
      <c r="D38" s="55">
        <f>+'CP Report'!B60</f>
        <v>-15712279</v>
      </c>
      <c r="E38" s="55">
        <v>0</v>
      </c>
      <c r="G38" s="10" t="s">
        <v>120</v>
      </c>
    </row>
    <row r="39" spans="2:7">
      <c r="B39" s="12" t="s">
        <v>60</v>
      </c>
      <c r="C39" s="56">
        <f>+'CP Report'!B61</f>
        <v>15822793</v>
      </c>
      <c r="D39" s="56">
        <v>0</v>
      </c>
      <c r="E39" s="56">
        <f>+'CP Report'!B61</f>
        <v>15822793</v>
      </c>
      <c r="G39" s="10" t="s">
        <v>120</v>
      </c>
    </row>
    <row r="40" spans="2:7">
      <c r="B40" s="52" t="s">
        <v>61</v>
      </c>
      <c r="C40" s="55">
        <f>+'CP Report'!B62</f>
        <v>-8713259</v>
      </c>
      <c r="D40" s="55">
        <f>+'CP Report'!B62</f>
        <v>-8713259</v>
      </c>
      <c r="E40" s="55">
        <v>0</v>
      </c>
      <c r="G40" s="10" t="s">
        <v>120</v>
      </c>
    </row>
    <row r="41" spans="2:7">
      <c r="B41" s="12" t="s">
        <v>62</v>
      </c>
      <c r="C41" s="56">
        <f>+'CP Report'!B63</f>
        <v>172243</v>
      </c>
      <c r="D41" s="56">
        <v>0</v>
      </c>
      <c r="E41" s="56">
        <f>+'CP Report'!B63</f>
        <v>172243</v>
      </c>
      <c r="G41" s="10" t="s">
        <v>99</v>
      </c>
    </row>
    <row r="42" spans="2:7">
      <c r="B42" s="52" t="s">
        <v>63</v>
      </c>
      <c r="C42" s="55">
        <f>+'CP Report'!B64</f>
        <v>-195992</v>
      </c>
      <c r="D42" s="55">
        <f>+'CP Report'!B64</f>
        <v>-195992</v>
      </c>
      <c r="E42" s="55">
        <v>0</v>
      </c>
      <c r="G42" s="10" t="s">
        <v>113</v>
      </c>
    </row>
    <row r="43" spans="2:7">
      <c r="B43" s="12" t="s">
        <v>64</v>
      </c>
      <c r="C43" s="56">
        <f>+'CP Report'!B65</f>
        <v>732261</v>
      </c>
      <c r="D43" s="56">
        <v>0</v>
      </c>
      <c r="E43" s="56">
        <f>+'CP Report'!B65</f>
        <v>732261</v>
      </c>
      <c r="G43" s="10" t="s">
        <v>99</v>
      </c>
    </row>
    <row r="44" spans="2:7">
      <c r="B44" s="52" t="s">
        <v>132</v>
      </c>
      <c r="C44" s="55">
        <v>0</v>
      </c>
      <c r="D44" s="55">
        <v>0</v>
      </c>
      <c r="E44" s="55">
        <v>0</v>
      </c>
      <c r="G44" s="10"/>
    </row>
    <row r="45" spans="2:7">
      <c r="B45" s="12" t="s">
        <v>65</v>
      </c>
      <c r="C45" s="56">
        <v>0</v>
      </c>
      <c r="D45" s="56">
        <v>0</v>
      </c>
      <c r="E45" s="56">
        <v>0</v>
      </c>
      <c r="G45" s="10"/>
    </row>
    <row r="46" spans="2:7">
      <c r="B46" s="52" t="s">
        <v>66</v>
      </c>
      <c r="C46" s="55">
        <f>+'CP Report'!B67</f>
        <v>-176342</v>
      </c>
      <c r="D46" s="55">
        <f>+'CP Report'!B67</f>
        <v>-176342</v>
      </c>
      <c r="E46" s="55">
        <v>0</v>
      </c>
      <c r="G46" s="10" t="s">
        <v>105</v>
      </c>
    </row>
    <row r="47" spans="2:7">
      <c r="B47" s="12" t="s">
        <v>68</v>
      </c>
      <c r="C47" s="56">
        <f>+'CP Report'!B69</f>
        <v>1175858</v>
      </c>
      <c r="D47" s="56">
        <v>0</v>
      </c>
      <c r="E47" s="56">
        <f>+'CP Report'!B69</f>
        <v>1175858</v>
      </c>
      <c r="G47" s="10" t="s">
        <v>97</v>
      </c>
    </row>
    <row r="48" spans="2:7">
      <c r="B48" s="52" t="s">
        <v>133</v>
      </c>
      <c r="C48" s="55">
        <v>0</v>
      </c>
      <c r="D48" s="55">
        <v>0</v>
      </c>
      <c r="E48" s="55">
        <v>0</v>
      </c>
      <c r="G48" s="10" t="s">
        <v>99</v>
      </c>
    </row>
    <row r="49" spans="2:7">
      <c r="B49" s="12" t="s">
        <v>134</v>
      </c>
      <c r="C49" s="56">
        <v>0</v>
      </c>
      <c r="D49" s="56">
        <v>0</v>
      </c>
      <c r="E49" s="56">
        <v>0</v>
      </c>
      <c r="G49" s="10" t="s">
        <v>113</v>
      </c>
    </row>
    <row r="50" spans="2:7">
      <c r="B50" s="52" t="s">
        <v>70</v>
      </c>
      <c r="C50" s="55">
        <f>+'CP Report'!B71</f>
        <v>185538</v>
      </c>
      <c r="D50" s="55">
        <v>0</v>
      </c>
      <c r="E50" s="55">
        <f>+'CP Report'!B71</f>
        <v>185538</v>
      </c>
      <c r="G50" s="10" t="s">
        <v>99</v>
      </c>
    </row>
    <row r="51" spans="2:7">
      <c r="B51" s="54" t="s">
        <v>71</v>
      </c>
      <c r="C51" s="57">
        <f>+'CP Report'!B72</f>
        <v>93761</v>
      </c>
      <c r="D51" s="56">
        <v>0</v>
      </c>
      <c r="E51" s="56">
        <f>+'CP Report'!B72</f>
        <v>93761</v>
      </c>
      <c r="G51" s="25" t="s">
        <v>99</v>
      </c>
    </row>
    <row r="52" spans="2:7">
      <c r="B52" s="54" t="s">
        <v>69</v>
      </c>
      <c r="C52" s="57">
        <f>+'CP Report'!B70</f>
        <v>464762</v>
      </c>
      <c r="D52" s="55">
        <v>0</v>
      </c>
      <c r="E52" s="55">
        <f>+'CP Report'!B70</f>
        <v>464762</v>
      </c>
      <c r="G52" s="25" t="s">
        <v>99</v>
      </c>
    </row>
    <row r="53" spans="2:7">
      <c r="B53" s="12" t="s">
        <v>72</v>
      </c>
      <c r="C53" s="56">
        <f>+'CP Report'!B73</f>
        <v>-105055</v>
      </c>
      <c r="D53" s="56">
        <f>+'CP Report'!B73</f>
        <v>-105055</v>
      </c>
      <c r="E53" s="56">
        <v>0</v>
      </c>
      <c r="G53" s="10" t="s">
        <v>105</v>
      </c>
    </row>
    <row r="54" spans="2:7">
      <c r="B54" s="52" t="s">
        <v>73</v>
      </c>
      <c r="C54" s="55">
        <f>+'CP Report'!B74</f>
        <v>7386051</v>
      </c>
      <c r="D54" s="55">
        <v>0</v>
      </c>
      <c r="E54" s="55">
        <f>+'CP Report'!B74</f>
        <v>7386051</v>
      </c>
      <c r="G54" s="10" t="s">
        <v>115</v>
      </c>
    </row>
    <row r="55" spans="2:7">
      <c r="B55" s="12" t="s">
        <v>74</v>
      </c>
      <c r="C55" s="56">
        <f>+'CP Report'!B75</f>
        <v>-13089237</v>
      </c>
      <c r="D55" s="56">
        <f>+'CP Report'!B75</f>
        <v>-13089237</v>
      </c>
      <c r="E55" s="56">
        <v>0</v>
      </c>
      <c r="G55" s="10" t="s">
        <v>118</v>
      </c>
    </row>
    <row r="56" spans="2:7">
      <c r="B56" s="52" t="s">
        <v>135</v>
      </c>
      <c r="C56" s="55">
        <v>0</v>
      </c>
      <c r="D56" s="55">
        <v>0</v>
      </c>
      <c r="E56" s="55">
        <v>0</v>
      </c>
      <c r="G56" s="10" t="s">
        <v>101</v>
      </c>
    </row>
    <row r="57" spans="2:7">
      <c r="B57" s="12" t="s">
        <v>136</v>
      </c>
      <c r="C57" s="56">
        <v>0</v>
      </c>
      <c r="D57" s="56">
        <v>0</v>
      </c>
      <c r="E57" s="56">
        <v>0</v>
      </c>
      <c r="G57" s="10" t="s">
        <v>101</v>
      </c>
    </row>
    <row r="58" spans="2:7">
      <c r="B58" s="52" t="s">
        <v>75</v>
      </c>
      <c r="C58" s="55">
        <v>0</v>
      </c>
      <c r="D58" s="55">
        <v>0</v>
      </c>
      <c r="E58" s="55">
        <v>0</v>
      </c>
      <c r="G58" s="10" t="s">
        <v>103</v>
      </c>
    </row>
    <row r="59" spans="2:7">
      <c r="B59" s="12" t="s">
        <v>76</v>
      </c>
      <c r="C59" s="56">
        <v>0</v>
      </c>
      <c r="D59" s="56">
        <v>0</v>
      </c>
      <c r="E59" s="56">
        <v>0</v>
      </c>
      <c r="G59" s="10" t="s">
        <v>103</v>
      </c>
    </row>
    <row r="60" spans="2:7">
      <c r="B60" s="52" t="s">
        <v>77</v>
      </c>
      <c r="C60" s="55">
        <f>+'CP Report'!B78</f>
        <v>-448315</v>
      </c>
      <c r="D60" s="55">
        <f>+'CP Report'!B78</f>
        <v>-448315</v>
      </c>
      <c r="E60" s="55">
        <v>0</v>
      </c>
      <c r="G60" s="10" t="s">
        <v>113</v>
      </c>
    </row>
    <row r="61" spans="2:7">
      <c r="B61" s="12" t="s">
        <v>78</v>
      </c>
      <c r="C61" s="56">
        <f>+'CP Report'!B79</f>
        <v>1329564</v>
      </c>
      <c r="D61" s="56">
        <v>0</v>
      </c>
      <c r="E61" s="56">
        <f>+'CP Report'!B79</f>
        <v>1329564</v>
      </c>
      <c r="G61" s="10" t="s">
        <v>99</v>
      </c>
    </row>
    <row r="62" spans="2:7">
      <c r="B62" s="52" t="s">
        <v>27</v>
      </c>
      <c r="C62" s="55">
        <f>+'CP Report'!B23</f>
        <v>-3335994</v>
      </c>
      <c r="D62" s="55">
        <f>+'CP Report'!B23</f>
        <v>-3335994</v>
      </c>
      <c r="E62" s="55">
        <v>0</v>
      </c>
      <c r="G62" s="10" t="s">
        <v>122</v>
      </c>
    </row>
    <row r="63" spans="2:7">
      <c r="B63" s="12" t="s">
        <v>79</v>
      </c>
      <c r="C63" s="56">
        <f>+'CP Report'!B80</f>
        <v>-263674</v>
      </c>
      <c r="D63" s="56">
        <f>+'CP Report'!B80</f>
        <v>-263674</v>
      </c>
      <c r="E63" s="56">
        <v>0</v>
      </c>
      <c r="G63" s="10" t="s">
        <v>97</v>
      </c>
    </row>
    <row r="64" spans="2:7">
      <c r="C64" s="56"/>
      <c r="D64" s="56"/>
      <c r="E64" s="56"/>
      <c r="G64" s="10"/>
    </row>
    <row r="65" spans="2:7">
      <c r="C65" s="56"/>
      <c r="D65" s="56"/>
      <c r="E65" s="56"/>
      <c r="G65" s="10"/>
    </row>
    <row r="66" spans="2:7">
      <c r="B66" s="23" t="s">
        <v>9</v>
      </c>
      <c r="C66" s="58">
        <f>SUM(C4:C63)</f>
        <v>-30451613</v>
      </c>
      <c r="D66" s="58">
        <f t="shared" ref="D66:E66" si="3">SUM(D4:D63)</f>
        <v>-71350870</v>
      </c>
      <c r="E66" s="58">
        <f t="shared" si="3"/>
        <v>40899257</v>
      </c>
      <c r="G66" s="10"/>
    </row>
    <row r="67" spans="2:7">
      <c r="G67" s="10"/>
    </row>
    <row r="68" spans="2:7">
      <c r="C68" s="5"/>
      <c r="G68"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DA4EC-B5F9-46AB-B345-DF22DCD5E9F0}">
  <dimension ref="A1:J93"/>
  <sheetViews>
    <sheetView topLeftCell="A50" workbookViewId="0">
      <selection activeCell="B41" sqref="B41"/>
    </sheetView>
  </sheetViews>
  <sheetFormatPr defaultRowHeight="14.5"/>
  <cols>
    <col min="1" max="1" width="51" bestFit="1" customWidth="1"/>
    <col min="2" max="2" width="12.1796875" bestFit="1" customWidth="1"/>
    <col min="3" max="3" width="13.36328125" bestFit="1" customWidth="1"/>
    <col min="4" max="4" width="19.6328125" bestFit="1" customWidth="1"/>
    <col min="5" max="5" width="5" bestFit="1" customWidth="1"/>
    <col min="6" max="6" width="21.1796875" bestFit="1" customWidth="1"/>
    <col min="7" max="7" width="20" bestFit="1" customWidth="1"/>
    <col min="8" max="8" width="11.36328125" bestFit="1" customWidth="1"/>
    <col min="9" max="9" width="14.6328125" bestFit="1" customWidth="1"/>
    <col min="10" max="10" width="13.36328125" bestFit="1" customWidth="1"/>
  </cols>
  <sheetData>
    <row r="1" spans="1:10">
      <c r="A1" s="1" t="s">
        <v>0</v>
      </c>
      <c r="B1" s="1" t="s">
        <v>1</v>
      </c>
      <c r="C1" s="1" t="s">
        <v>2</v>
      </c>
      <c r="D1" s="1" t="s">
        <v>3</v>
      </c>
      <c r="E1" s="1" t="s">
        <v>4</v>
      </c>
      <c r="F1" s="1" t="s">
        <v>5</v>
      </c>
      <c r="G1" s="1" t="s">
        <v>6</v>
      </c>
      <c r="H1" s="1" t="s">
        <v>7</v>
      </c>
      <c r="I1" s="1" t="s">
        <v>8</v>
      </c>
      <c r="J1" s="1" t="s">
        <v>9</v>
      </c>
    </row>
    <row r="2" spans="1:10">
      <c r="A2" s="2" t="s">
        <v>10</v>
      </c>
      <c r="B2" s="2"/>
      <c r="C2" s="2"/>
      <c r="D2" s="2"/>
      <c r="E2" s="2"/>
      <c r="F2" s="2"/>
      <c r="G2" s="2"/>
      <c r="H2" s="2"/>
      <c r="I2" s="2"/>
      <c r="J2" s="2"/>
    </row>
    <row r="3" spans="1:10">
      <c r="A3" s="2"/>
      <c r="B3" s="2"/>
      <c r="C3" s="2"/>
      <c r="D3" s="2"/>
      <c r="E3" s="2"/>
      <c r="F3" s="2"/>
      <c r="G3" s="2"/>
      <c r="H3" s="2"/>
      <c r="I3" s="2"/>
      <c r="J3" s="2"/>
    </row>
    <row r="4" spans="1:10">
      <c r="A4" s="2" t="s">
        <v>11</v>
      </c>
      <c r="B4" s="2"/>
      <c r="C4" s="2"/>
      <c r="D4" s="2"/>
      <c r="E4" s="2"/>
      <c r="F4" s="2"/>
      <c r="G4" s="2"/>
      <c r="H4" s="2"/>
      <c r="I4" s="2"/>
      <c r="J4" s="2"/>
    </row>
    <row r="5" spans="1:10">
      <c r="A5" s="2" t="s">
        <v>12</v>
      </c>
      <c r="B5" s="2"/>
      <c r="C5" s="2"/>
      <c r="D5" s="2"/>
      <c r="E5" s="2"/>
      <c r="F5" s="2"/>
      <c r="G5" s="2"/>
      <c r="H5" s="2"/>
      <c r="I5" s="2"/>
      <c r="J5" s="2"/>
    </row>
    <row r="6" spans="1:10">
      <c r="A6" s="2" t="s">
        <v>13</v>
      </c>
      <c r="B6" s="2"/>
      <c r="C6" s="2"/>
      <c r="D6" s="2"/>
      <c r="E6" s="2"/>
      <c r="F6" s="2"/>
      <c r="G6" s="2"/>
      <c r="H6" s="2"/>
      <c r="I6" s="2"/>
      <c r="J6" s="2"/>
    </row>
    <row r="7" spans="1:10">
      <c r="A7" s="3" t="s">
        <v>14</v>
      </c>
      <c r="B7" s="1"/>
      <c r="C7" s="1"/>
      <c r="D7" s="1"/>
      <c r="E7" s="1"/>
      <c r="F7" s="1"/>
      <c r="G7" s="1"/>
      <c r="H7" s="1"/>
      <c r="I7" s="1"/>
      <c r="J7" s="1"/>
    </row>
    <row r="8" spans="1:10">
      <c r="A8" s="1" t="s">
        <v>15</v>
      </c>
      <c r="B8" s="4">
        <v>30451612</v>
      </c>
      <c r="C8" s="4">
        <v>0</v>
      </c>
      <c r="D8" s="4">
        <v>0</v>
      </c>
      <c r="E8" s="4">
        <v>0</v>
      </c>
      <c r="F8" s="4">
        <v>0</v>
      </c>
      <c r="G8" s="4">
        <v>0</v>
      </c>
      <c r="H8" s="4">
        <v>0</v>
      </c>
      <c r="I8" s="4">
        <v>0</v>
      </c>
      <c r="J8" s="4">
        <v>30451612</v>
      </c>
    </row>
    <row r="9" spans="1:10">
      <c r="A9" s="1" t="s">
        <v>16</v>
      </c>
      <c r="B9" s="4">
        <v>0</v>
      </c>
      <c r="C9" s="4">
        <v>0</v>
      </c>
      <c r="D9" s="4">
        <v>0</v>
      </c>
      <c r="E9" s="4">
        <v>0</v>
      </c>
      <c r="F9" s="4">
        <v>0</v>
      </c>
      <c r="G9" s="4">
        <v>0</v>
      </c>
      <c r="H9" s="4">
        <v>0</v>
      </c>
      <c r="I9" s="4">
        <v>0</v>
      </c>
      <c r="J9" s="4">
        <v>0</v>
      </c>
    </row>
    <row r="10" spans="1:10">
      <c r="A10" s="1" t="s">
        <v>17</v>
      </c>
      <c r="B10" s="4">
        <v>30451612</v>
      </c>
      <c r="C10" s="4">
        <v>0</v>
      </c>
      <c r="D10" s="4">
        <v>0</v>
      </c>
      <c r="E10" s="4">
        <v>0</v>
      </c>
      <c r="F10" s="4">
        <v>0</v>
      </c>
      <c r="G10" s="4">
        <v>0</v>
      </c>
      <c r="H10" s="4">
        <v>0</v>
      </c>
      <c r="I10" s="4">
        <v>0</v>
      </c>
      <c r="J10" s="4">
        <v>30451612</v>
      </c>
    </row>
    <row r="11" spans="1:10">
      <c r="A11" s="3" t="s">
        <v>14</v>
      </c>
      <c r="B11" s="1"/>
      <c r="C11" s="1"/>
      <c r="D11" s="1"/>
      <c r="E11" s="1"/>
      <c r="F11" s="1"/>
      <c r="G11" s="1"/>
      <c r="H11" s="1"/>
      <c r="I11" s="1"/>
      <c r="J11" s="1"/>
    </row>
    <row r="12" spans="1:10">
      <c r="A12" t="s">
        <v>18</v>
      </c>
    </row>
    <row r="13" spans="1:10">
      <c r="A13" t="s">
        <v>19</v>
      </c>
      <c r="B13" s="5">
        <v>-10734</v>
      </c>
      <c r="C13" s="5">
        <v>21256</v>
      </c>
      <c r="D13" s="5">
        <v>14962</v>
      </c>
      <c r="E13" s="5">
        <v>0</v>
      </c>
      <c r="F13" s="5">
        <v>0</v>
      </c>
      <c r="G13" s="5">
        <v>0</v>
      </c>
      <c r="H13" s="5">
        <v>0</v>
      </c>
      <c r="I13" s="5">
        <v>0</v>
      </c>
      <c r="J13" s="5">
        <v>25484</v>
      </c>
    </row>
    <row r="14" spans="1:10">
      <c r="A14" t="s">
        <v>20</v>
      </c>
      <c r="B14" s="5">
        <v>-204098</v>
      </c>
      <c r="C14" s="5">
        <v>1426136</v>
      </c>
      <c r="D14" s="5">
        <v>-60882</v>
      </c>
      <c r="E14" s="5">
        <v>0</v>
      </c>
      <c r="F14" s="5">
        <v>0</v>
      </c>
      <c r="G14" s="5">
        <v>0</v>
      </c>
      <c r="H14" s="5">
        <v>0</v>
      </c>
      <c r="I14" s="5">
        <v>0</v>
      </c>
      <c r="J14" s="5">
        <v>1161157</v>
      </c>
    </row>
    <row r="15" spans="1:10">
      <c r="A15" s="6" t="s">
        <v>21</v>
      </c>
      <c r="B15" s="7">
        <v>-214831</v>
      </c>
      <c r="C15" s="7">
        <v>1447393</v>
      </c>
      <c r="D15" s="7">
        <v>-45920</v>
      </c>
      <c r="E15" s="7">
        <v>0</v>
      </c>
      <c r="F15" s="7">
        <v>0</v>
      </c>
      <c r="G15" s="7">
        <v>0</v>
      </c>
      <c r="H15" s="7">
        <v>0</v>
      </c>
      <c r="I15" s="7">
        <v>0</v>
      </c>
      <c r="J15" s="7">
        <v>1186641</v>
      </c>
    </row>
    <row r="16" spans="1:10">
      <c r="A16" s="8" t="s">
        <v>14</v>
      </c>
    </row>
    <row r="17" spans="1:10">
      <c r="A17" t="s">
        <v>22</v>
      </c>
    </row>
    <row r="18" spans="1:10">
      <c r="A18" t="s">
        <v>23</v>
      </c>
      <c r="B18" s="5">
        <v>0</v>
      </c>
      <c r="C18" s="5">
        <v>0</v>
      </c>
      <c r="D18" s="5">
        <v>-228599</v>
      </c>
      <c r="E18" s="5">
        <v>0</v>
      </c>
      <c r="F18" s="5">
        <v>0</v>
      </c>
      <c r="G18" s="5">
        <v>0</v>
      </c>
      <c r="H18" s="5">
        <v>0</v>
      </c>
      <c r="I18" s="5">
        <v>0</v>
      </c>
      <c r="J18" s="5">
        <v>-228599</v>
      </c>
    </row>
    <row r="19" spans="1:10">
      <c r="A19" t="s">
        <v>24</v>
      </c>
      <c r="B19" s="5">
        <v>5716111</v>
      </c>
      <c r="C19" s="5">
        <v>0</v>
      </c>
      <c r="D19" s="5">
        <v>0</v>
      </c>
      <c r="E19" s="5">
        <v>0</v>
      </c>
      <c r="F19" s="5">
        <v>0</v>
      </c>
      <c r="G19" s="5">
        <v>0</v>
      </c>
      <c r="H19" s="5">
        <v>0</v>
      </c>
      <c r="I19" s="5">
        <v>0</v>
      </c>
      <c r="J19" s="5">
        <v>5716111</v>
      </c>
    </row>
    <row r="20" spans="1:10">
      <c r="A20" s="6" t="s">
        <v>25</v>
      </c>
      <c r="B20" s="7">
        <v>5716111</v>
      </c>
      <c r="C20" s="7">
        <v>0</v>
      </c>
      <c r="D20" s="7">
        <v>-228599</v>
      </c>
      <c r="E20" s="7">
        <v>0</v>
      </c>
      <c r="F20" s="7">
        <v>0</v>
      </c>
      <c r="G20" s="7">
        <v>0</v>
      </c>
      <c r="H20" s="7">
        <v>0</v>
      </c>
      <c r="I20" s="7">
        <v>0</v>
      </c>
      <c r="J20" s="7">
        <v>5487512</v>
      </c>
    </row>
    <row r="21" spans="1:10">
      <c r="A21" s="8" t="s">
        <v>14</v>
      </c>
    </row>
    <row r="22" spans="1:10">
      <c r="A22" t="s">
        <v>26</v>
      </c>
    </row>
    <row r="23" spans="1:10">
      <c r="A23" t="s">
        <v>27</v>
      </c>
      <c r="B23" s="5">
        <v>-3335994</v>
      </c>
      <c r="C23" s="5">
        <v>47197538</v>
      </c>
      <c r="D23" s="5">
        <v>-6238216</v>
      </c>
      <c r="E23" s="5">
        <v>0</v>
      </c>
      <c r="F23" s="5">
        <v>0</v>
      </c>
      <c r="G23" s="5">
        <v>0</v>
      </c>
      <c r="H23" s="5">
        <v>0</v>
      </c>
      <c r="I23" s="5">
        <v>0</v>
      </c>
      <c r="J23" s="5">
        <v>37623328</v>
      </c>
    </row>
    <row r="24" spans="1:10">
      <c r="A24" t="s">
        <v>28</v>
      </c>
      <c r="B24" s="5">
        <v>0</v>
      </c>
      <c r="C24" s="5">
        <v>-78887379</v>
      </c>
      <c r="D24" s="5">
        <v>0</v>
      </c>
      <c r="E24" s="5">
        <v>0</v>
      </c>
      <c r="F24" s="5">
        <v>0</v>
      </c>
      <c r="G24" s="5">
        <v>0</v>
      </c>
      <c r="H24" s="5">
        <v>0</v>
      </c>
      <c r="I24" s="5">
        <v>0</v>
      </c>
      <c r="J24" s="5">
        <v>-78887379</v>
      </c>
    </row>
    <row r="25" spans="1:10">
      <c r="A25" s="6" t="s">
        <v>29</v>
      </c>
      <c r="B25" s="7">
        <v>-3335994</v>
      </c>
      <c r="C25" s="7">
        <v>-31689841</v>
      </c>
      <c r="D25" s="7">
        <v>-6238216</v>
      </c>
      <c r="E25" s="7">
        <v>0</v>
      </c>
      <c r="F25" s="7">
        <v>0</v>
      </c>
      <c r="G25" s="7">
        <v>0</v>
      </c>
      <c r="H25" s="7">
        <v>0</v>
      </c>
      <c r="I25" s="7">
        <v>0</v>
      </c>
      <c r="J25" s="7">
        <v>-41264051</v>
      </c>
    </row>
    <row r="26" spans="1:10">
      <c r="A26" s="8" t="s">
        <v>14</v>
      </c>
    </row>
    <row r="27" spans="1:10">
      <c r="A27" t="s">
        <v>30</v>
      </c>
    </row>
    <row r="28" spans="1:10">
      <c r="A28" t="s">
        <v>31</v>
      </c>
      <c r="B28" s="5">
        <v>0</v>
      </c>
      <c r="C28" s="5">
        <v>0</v>
      </c>
      <c r="D28" s="5">
        <v>0</v>
      </c>
      <c r="E28" s="5">
        <v>0</v>
      </c>
      <c r="F28" s="5">
        <v>0</v>
      </c>
      <c r="G28" s="5">
        <v>0</v>
      </c>
      <c r="H28" s="5">
        <v>0</v>
      </c>
      <c r="I28" s="5">
        <v>0</v>
      </c>
      <c r="J28" s="5">
        <v>0</v>
      </c>
    </row>
    <row r="29" spans="1:10">
      <c r="A29" s="6" t="s">
        <v>32</v>
      </c>
      <c r="B29" s="7">
        <v>0</v>
      </c>
      <c r="C29" s="7">
        <v>0</v>
      </c>
      <c r="D29" s="7">
        <v>0</v>
      </c>
      <c r="E29" s="7">
        <v>0</v>
      </c>
      <c r="F29" s="7">
        <v>0</v>
      </c>
      <c r="G29" s="7">
        <v>0</v>
      </c>
      <c r="H29" s="7">
        <v>0</v>
      </c>
      <c r="I29" s="7">
        <v>0</v>
      </c>
      <c r="J29" s="7">
        <v>0</v>
      </c>
    </row>
    <row r="30" spans="1:10">
      <c r="A30" s="8" t="s">
        <v>14</v>
      </c>
    </row>
    <row r="31" spans="1:10">
      <c r="A31" t="s">
        <v>33</v>
      </c>
    </row>
    <row r="32" spans="1:10">
      <c r="A32" t="s">
        <v>34</v>
      </c>
      <c r="B32" s="5">
        <v>343</v>
      </c>
      <c r="C32" s="5">
        <v>0</v>
      </c>
      <c r="D32" s="5">
        <v>0</v>
      </c>
      <c r="E32" s="5">
        <v>0</v>
      </c>
      <c r="F32" s="5">
        <v>0</v>
      </c>
      <c r="G32" s="5">
        <v>0</v>
      </c>
      <c r="H32" s="5">
        <v>0</v>
      </c>
      <c r="I32" s="5">
        <v>0</v>
      </c>
      <c r="J32" s="5">
        <v>343</v>
      </c>
    </row>
    <row r="33" spans="1:10">
      <c r="A33" t="s">
        <v>35</v>
      </c>
      <c r="B33" s="5">
        <v>49673</v>
      </c>
      <c r="C33" s="5">
        <v>0</v>
      </c>
      <c r="D33" s="5">
        <v>-19548</v>
      </c>
      <c r="E33" s="5">
        <v>0</v>
      </c>
      <c r="F33" s="5">
        <v>0</v>
      </c>
      <c r="G33" s="5">
        <v>0</v>
      </c>
      <c r="H33" s="5">
        <v>0</v>
      </c>
      <c r="I33" s="5">
        <v>0</v>
      </c>
      <c r="J33" s="5">
        <v>30125</v>
      </c>
    </row>
    <row r="34" spans="1:10">
      <c r="A34" t="s">
        <v>36</v>
      </c>
      <c r="B34" s="5">
        <v>73930</v>
      </c>
      <c r="C34" s="5">
        <v>0</v>
      </c>
      <c r="D34" s="5">
        <v>0</v>
      </c>
      <c r="E34" s="5">
        <v>0</v>
      </c>
      <c r="F34" s="5">
        <v>0</v>
      </c>
      <c r="G34" s="5">
        <v>0</v>
      </c>
      <c r="H34" s="5">
        <v>0</v>
      </c>
      <c r="I34" s="5">
        <v>0</v>
      </c>
      <c r="J34" s="5">
        <v>73930</v>
      </c>
    </row>
    <row r="35" spans="1:10">
      <c r="A35" t="s">
        <v>37</v>
      </c>
      <c r="B35" s="5">
        <v>15534</v>
      </c>
      <c r="C35" s="5">
        <v>0</v>
      </c>
      <c r="D35" s="5">
        <v>-1337</v>
      </c>
      <c r="E35" s="5">
        <v>0</v>
      </c>
      <c r="F35" s="5">
        <v>0</v>
      </c>
      <c r="G35" s="5">
        <v>0</v>
      </c>
      <c r="H35" s="5">
        <v>0</v>
      </c>
      <c r="I35" s="5">
        <v>0</v>
      </c>
      <c r="J35" s="5">
        <v>14198</v>
      </c>
    </row>
    <row r="36" spans="1:10">
      <c r="A36" t="s">
        <v>38</v>
      </c>
      <c r="B36" s="5">
        <v>-34640</v>
      </c>
      <c r="C36" s="5">
        <v>0</v>
      </c>
      <c r="D36" s="5">
        <v>0</v>
      </c>
      <c r="E36" s="5">
        <v>0</v>
      </c>
      <c r="F36" s="5">
        <v>0</v>
      </c>
      <c r="G36" s="5">
        <v>0</v>
      </c>
      <c r="H36" s="5">
        <v>0</v>
      </c>
      <c r="I36" s="5">
        <v>0</v>
      </c>
      <c r="J36" s="5">
        <v>-34640</v>
      </c>
    </row>
    <row r="37" spans="1:10">
      <c r="A37" s="6" t="s">
        <v>39</v>
      </c>
      <c r="B37" s="7">
        <v>104840</v>
      </c>
      <c r="C37" s="7">
        <v>0</v>
      </c>
      <c r="D37" s="7">
        <v>-20884</v>
      </c>
      <c r="E37" s="7">
        <v>0</v>
      </c>
      <c r="F37" s="7">
        <v>0</v>
      </c>
      <c r="G37" s="7">
        <v>0</v>
      </c>
      <c r="H37" s="7">
        <v>0</v>
      </c>
      <c r="I37" s="7">
        <v>0</v>
      </c>
      <c r="J37" s="7">
        <v>83956</v>
      </c>
    </row>
    <row r="38" spans="1:10">
      <c r="A38" s="8" t="s">
        <v>14</v>
      </c>
    </row>
    <row r="39" spans="1:10">
      <c r="A39" t="s">
        <v>40</v>
      </c>
    </row>
    <row r="40" spans="1:10">
      <c r="A40" t="s">
        <v>41</v>
      </c>
      <c r="B40" s="5">
        <v>31682</v>
      </c>
      <c r="C40" s="5">
        <v>0</v>
      </c>
      <c r="D40" s="5">
        <v>58</v>
      </c>
      <c r="E40" s="5">
        <v>0</v>
      </c>
      <c r="F40" s="5">
        <v>0</v>
      </c>
      <c r="G40" s="5">
        <v>0</v>
      </c>
      <c r="H40" s="5">
        <v>0</v>
      </c>
      <c r="I40" s="5">
        <v>0</v>
      </c>
      <c r="J40" s="5">
        <v>31740</v>
      </c>
    </row>
    <row r="41" spans="1:10">
      <c r="A41" t="s">
        <v>42</v>
      </c>
      <c r="B41" s="5">
        <v>3367643</v>
      </c>
      <c r="C41" s="5">
        <v>-101034792</v>
      </c>
      <c r="D41" s="5">
        <v>6510</v>
      </c>
      <c r="E41" s="5">
        <v>0</v>
      </c>
      <c r="F41" s="5">
        <v>0</v>
      </c>
      <c r="G41" s="5">
        <v>0</v>
      </c>
      <c r="H41" s="5">
        <v>0</v>
      </c>
      <c r="I41" s="5">
        <v>0</v>
      </c>
      <c r="J41" s="5">
        <v>-97660638</v>
      </c>
    </row>
    <row r="42" spans="1:10">
      <c r="A42" t="s">
        <v>43</v>
      </c>
      <c r="B42" s="5">
        <v>-20768716</v>
      </c>
      <c r="C42" s="5">
        <v>0</v>
      </c>
      <c r="D42" s="5">
        <v>5474638</v>
      </c>
      <c r="E42" s="5">
        <v>0</v>
      </c>
      <c r="F42" s="5">
        <v>0</v>
      </c>
      <c r="G42" s="5">
        <v>0</v>
      </c>
      <c r="H42" s="5">
        <v>0</v>
      </c>
      <c r="I42" s="5">
        <v>0</v>
      </c>
      <c r="J42" s="5">
        <v>-15294078</v>
      </c>
    </row>
    <row r="43" spans="1:10">
      <c r="A43" t="s">
        <v>44</v>
      </c>
      <c r="B43" s="5">
        <v>-1557400</v>
      </c>
      <c r="C43" s="5">
        <v>0</v>
      </c>
      <c r="D43" s="5">
        <v>-2609</v>
      </c>
      <c r="E43" s="5">
        <v>0</v>
      </c>
      <c r="F43" s="5">
        <v>0</v>
      </c>
      <c r="G43" s="5">
        <v>0</v>
      </c>
      <c r="H43" s="5">
        <v>0</v>
      </c>
      <c r="I43" s="5">
        <v>0</v>
      </c>
      <c r="J43" s="5">
        <v>-1560009</v>
      </c>
    </row>
    <row r="44" spans="1:10">
      <c r="A44" t="s">
        <v>45</v>
      </c>
      <c r="B44" s="5">
        <v>111650</v>
      </c>
      <c r="C44" s="5">
        <v>0</v>
      </c>
      <c r="D44" s="5">
        <v>-67</v>
      </c>
      <c r="E44" s="5">
        <v>0</v>
      </c>
      <c r="F44" s="5">
        <v>0</v>
      </c>
      <c r="G44" s="5">
        <v>0</v>
      </c>
      <c r="H44" s="5">
        <v>0</v>
      </c>
      <c r="I44" s="5">
        <v>0</v>
      </c>
      <c r="J44" s="5">
        <v>111584</v>
      </c>
    </row>
    <row r="45" spans="1:10">
      <c r="A45" t="s">
        <v>46</v>
      </c>
      <c r="B45" s="5">
        <v>3635418</v>
      </c>
      <c r="C45" s="5">
        <v>0</v>
      </c>
      <c r="D45" s="5">
        <v>360768</v>
      </c>
      <c r="E45" s="5">
        <v>0</v>
      </c>
      <c r="F45" s="5">
        <v>0</v>
      </c>
      <c r="G45" s="5">
        <v>0</v>
      </c>
      <c r="H45" s="5">
        <v>0</v>
      </c>
      <c r="I45" s="5">
        <v>0</v>
      </c>
      <c r="J45" s="5">
        <v>3996185</v>
      </c>
    </row>
    <row r="46" spans="1:10">
      <c r="A46" s="6" t="s">
        <v>47</v>
      </c>
      <c r="B46" s="7">
        <v>-15179723</v>
      </c>
      <c r="C46" s="7">
        <v>-101034792</v>
      </c>
      <c r="D46" s="7">
        <v>5839298</v>
      </c>
      <c r="E46" s="7">
        <v>0</v>
      </c>
      <c r="F46" s="7">
        <v>0</v>
      </c>
      <c r="G46" s="7">
        <v>0</v>
      </c>
      <c r="H46" s="7">
        <v>0</v>
      </c>
      <c r="I46" s="7">
        <v>0</v>
      </c>
      <c r="J46" s="7">
        <v>-110375218</v>
      </c>
    </row>
    <row r="47" spans="1:10">
      <c r="A47" s="8" t="s">
        <v>14</v>
      </c>
    </row>
    <row r="48" spans="1:10">
      <c r="A48" t="s">
        <v>48</v>
      </c>
    </row>
    <row r="49" spans="1:10">
      <c r="A49" t="s">
        <v>49</v>
      </c>
      <c r="B49" s="5">
        <v>85901</v>
      </c>
      <c r="C49" s="5">
        <v>0</v>
      </c>
      <c r="D49" s="5">
        <v>26463</v>
      </c>
      <c r="E49" s="5">
        <v>0</v>
      </c>
      <c r="F49" s="5">
        <v>0</v>
      </c>
      <c r="G49" s="5">
        <v>0</v>
      </c>
      <c r="H49" s="5">
        <v>0</v>
      </c>
      <c r="I49" s="5">
        <v>0</v>
      </c>
      <c r="J49" s="5">
        <v>112365</v>
      </c>
    </row>
    <row r="50" spans="1:10">
      <c r="A50" t="s">
        <v>50</v>
      </c>
      <c r="B50" s="5">
        <v>0</v>
      </c>
      <c r="C50" s="5">
        <v>0</v>
      </c>
      <c r="D50" s="5">
        <v>488</v>
      </c>
      <c r="E50" s="5">
        <v>0</v>
      </c>
      <c r="F50" s="5">
        <v>0</v>
      </c>
      <c r="G50" s="5">
        <v>0</v>
      </c>
      <c r="H50" s="5">
        <v>0</v>
      </c>
      <c r="I50" s="5">
        <v>0</v>
      </c>
      <c r="J50" s="5">
        <v>488</v>
      </c>
    </row>
    <row r="51" spans="1:10">
      <c r="A51" t="s">
        <v>51</v>
      </c>
      <c r="B51" s="5">
        <v>-6463408</v>
      </c>
      <c r="C51" s="5">
        <v>0</v>
      </c>
      <c r="D51" s="5">
        <v>-541031</v>
      </c>
      <c r="E51" s="5">
        <v>0</v>
      </c>
      <c r="F51" s="5">
        <v>0</v>
      </c>
      <c r="G51" s="5">
        <v>0</v>
      </c>
      <c r="H51" s="5">
        <v>0</v>
      </c>
      <c r="I51" s="5">
        <v>0</v>
      </c>
      <c r="J51" s="5">
        <v>-7004439</v>
      </c>
    </row>
    <row r="52" spans="1:10">
      <c r="A52" s="6" t="s">
        <v>52</v>
      </c>
      <c r="B52" s="7">
        <v>-6377507</v>
      </c>
      <c r="C52" s="7">
        <v>0</v>
      </c>
      <c r="D52" s="7">
        <v>-514080</v>
      </c>
      <c r="E52" s="7">
        <v>0</v>
      </c>
      <c r="F52" s="7">
        <v>0</v>
      </c>
      <c r="G52" s="7">
        <v>0</v>
      </c>
      <c r="H52" s="7">
        <v>0</v>
      </c>
      <c r="I52" s="7">
        <v>0</v>
      </c>
      <c r="J52" s="7">
        <v>-6891587</v>
      </c>
    </row>
    <row r="53" spans="1:10">
      <c r="A53" s="8" t="s">
        <v>14</v>
      </c>
    </row>
    <row r="54" spans="1:10">
      <c r="A54" t="s">
        <v>53</v>
      </c>
    </row>
    <row r="55" spans="1:10">
      <c r="A55" t="s">
        <v>54</v>
      </c>
      <c r="B55" s="5">
        <v>23449</v>
      </c>
      <c r="C55" s="5">
        <v>0</v>
      </c>
      <c r="D55" s="5">
        <v>0</v>
      </c>
      <c r="E55" s="5">
        <v>0</v>
      </c>
      <c r="F55" s="5">
        <v>0</v>
      </c>
      <c r="G55" s="5">
        <v>0</v>
      </c>
      <c r="H55" s="5">
        <v>0</v>
      </c>
      <c r="I55" s="5">
        <v>0</v>
      </c>
      <c r="J55" s="5">
        <v>23450</v>
      </c>
    </row>
    <row r="56" spans="1:10">
      <c r="A56" t="s">
        <v>55</v>
      </c>
      <c r="B56" s="5">
        <v>368706</v>
      </c>
      <c r="C56" s="5">
        <v>0</v>
      </c>
      <c r="D56" s="5">
        <v>0</v>
      </c>
      <c r="E56" s="5">
        <v>0</v>
      </c>
      <c r="F56" s="5">
        <v>0</v>
      </c>
      <c r="G56" s="5">
        <v>0</v>
      </c>
      <c r="H56" s="5">
        <v>0</v>
      </c>
      <c r="I56" s="5">
        <v>0</v>
      </c>
      <c r="J56" s="5">
        <v>368706</v>
      </c>
    </row>
    <row r="57" spans="1:10">
      <c r="A57" t="s">
        <v>56</v>
      </c>
      <c r="B57" s="5">
        <v>-5644</v>
      </c>
      <c r="C57" s="5">
        <v>0</v>
      </c>
      <c r="D57" s="5">
        <v>1</v>
      </c>
      <c r="E57" s="5">
        <v>0</v>
      </c>
      <c r="F57" s="5">
        <v>0</v>
      </c>
      <c r="G57" s="5">
        <v>0</v>
      </c>
      <c r="H57" s="5">
        <v>0</v>
      </c>
      <c r="I57" s="5">
        <v>0</v>
      </c>
      <c r="J57" s="5">
        <v>-5643</v>
      </c>
    </row>
    <row r="58" spans="1:10">
      <c r="A58" t="s">
        <v>57</v>
      </c>
      <c r="B58" s="5">
        <v>-266083</v>
      </c>
      <c r="C58" s="5">
        <v>0</v>
      </c>
      <c r="D58" s="5">
        <v>-3080</v>
      </c>
      <c r="E58" s="5">
        <v>0</v>
      </c>
      <c r="F58" s="5">
        <v>0</v>
      </c>
      <c r="G58" s="5">
        <v>0</v>
      </c>
      <c r="H58" s="5">
        <v>0</v>
      </c>
      <c r="I58" s="5">
        <v>0</v>
      </c>
      <c r="J58" s="5">
        <v>-269163</v>
      </c>
    </row>
    <row r="59" spans="1:10">
      <c r="A59" t="s">
        <v>58</v>
      </c>
      <c r="B59" s="5">
        <v>56386</v>
      </c>
      <c r="C59" s="5">
        <v>0</v>
      </c>
      <c r="D59" s="5">
        <v>0</v>
      </c>
      <c r="E59" s="5">
        <v>0</v>
      </c>
      <c r="F59" s="5">
        <v>0</v>
      </c>
      <c r="G59" s="5">
        <v>0</v>
      </c>
      <c r="H59" s="5">
        <v>0</v>
      </c>
      <c r="I59" s="5">
        <v>0</v>
      </c>
      <c r="J59" s="5">
        <v>56386</v>
      </c>
    </row>
    <row r="60" spans="1:10">
      <c r="A60" t="s">
        <v>59</v>
      </c>
      <c r="B60" s="5">
        <v>-15712279</v>
      </c>
      <c r="C60" s="5">
        <v>0</v>
      </c>
      <c r="D60" s="5">
        <v>1</v>
      </c>
      <c r="E60" s="5">
        <v>0</v>
      </c>
      <c r="F60" s="5">
        <v>0</v>
      </c>
      <c r="G60" s="5">
        <v>0</v>
      </c>
      <c r="H60" s="5">
        <v>0</v>
      </c>
      <c r="I60" s="5">
        <v>0</v>
      </c>
      <c r="J60" s="5">
        <v>-15712278</v>
      </c>
    </row>
    <row r="61" spans="1:10">
      <c r="A61" t="s">
        <v>60</v>
      </c>
      <c r="B61" s="5">
        <v>15822793</v>
      </c>
      <c r="C61" s="5">
        <v>0</v>
      </c>
      <c r="D61" s="5">
        <v>-7539644</v>
      </c>
      <c r="E61" s="5">
        <v>0</v>
      </c>
      <c r="F61" s="5">
        <v>0</v>
      </c>
      <c r="G61" s="5">
        <v>0</v>
      </c>
      <c r="H61" s="5">
        <v>0</v>
      </c>
      <c r="I61" s="5">
        <v>0</v>
      </c>
      <c r="J61" s="5">
        <v>8283150</v>
      </c>
    </row>
    <row r="62" spans="1:10">
      <c r="A62" t="s">
        <v>61</v>
      </c>
      <c r="B62" s="5">
        <v>-8713259</v>
      </c>
      <c r="C62" s="5">
        <v>0</v>
      </c>
      <c r="D62" s="5">
        <v>7751997</v>
      </c>
      <c r="E62" s="5">
        <v>0</v>
      </c>
      <c r="F62" s="5">
        <v>0</v>
      </c>
      <c r="G62" s="5">
        <v>0</v>
      </c>
      <c r="H62" s="5">
        <v>0</v>
      </c>
      <c r="I62" s="5">
        <v>0</v>
      </c>
      <c r="J62" s="5">
        <v>-961262</v>
      </c>
    </row>
    <row r="63" spans="1:10">
      <c r="A63" t="s">
        <v>62</v>
      </c>
      <c r="B63" s="5">
        <v>172243</v>
      </c>
      <c r="C63" s="5">
        <v>0</v>
      </c>
      <c r="D63" s="5">
        <v>0</v>
      </c>
      <c r="E63" s="5">
        <v>0</v>
      </c>
      <c r="F63" s="5">
        <v>0</v>
      </c>
      <c r="G63" s="5">
        <v>0</v>
      </c>
      <c r="H63" s="5">
        <v>0</v>
      </c>
      <c r="I63" s="5">
        <v>0</v>
      </c>
      <c r="J63" s="5">
        <v>172243</v>
      </c>
    </row>
    <row r="64" spans="1:10">
      <c r="A64" t="s">
        <v>63</v>
      </c>
      <c r="B64" s="5">
        <v>-195992</v>
      </c>
      <c r="C64" s="5">
        <v>0</v>
      </c>
      <c r="D64" s="5">
        <v>0</v>
      </c>
      <c r="E64" s="5">
        <v>0</v>
      </c>
      <c r="F64" s="5">
        <v>0</v>
      </c>
      <c r="G64" s="5">
        <v>0</v>
      </c>
      <c r="H64" s="5">
        <v>0</v>
      </c>
      <c r="I64" s="5">
        <v>0</v>
      </c>
      <c r="J64" s="5">
        <v>-195992</v>
      </c>
    </row>
    <row r="65" spans="1:10">
      <c r="A65" t="s">
        <v>64</v>
      </c>
      <c r="B65" s="5">
        <v>732261</v>
      </c>
      <c r="C65" s="5">
        <v>0</v>
      </c>
      <c r="D65" s="5">
        <v>-384476</v>
      </c>
      <c r="E65" s="5">
        <v>0</v>
      </c>
      <c r="F65" s="5">
        <v>0</v>
      </c>
      <c r="G65" s="5">
        <v>0</v>
      </c>
      <c r="H65" s="5">
        <v>0</v>
      </c>
      <c r="I65" s="5">
        <v>0</v>
      </c>
      <c r="J65" s="5">
        <v>347785</v>
      </c>
    </row>
    <row r="66" spans="1:10">
      <c r="A66" t="s">
        <v>65</v>
      </c>
      <c r="B66" s="5">
        <v>0</v>
      </c>
      <c r="C66" s="5">
        <v>0</v>
      </c>
      <c r="D66" s="5">
        <v>106088</v>
      </c>
      <c r="E66" s="5">
        <v>0</v>
      </c>
      <c r="F66" s="5">
        <v>0</v>
      </c>
      <c r="G66" s="5">
        <v>0</v>
      </c>
      <c r="H66" s="5">
        <v>0</v>
      </c>
      <c r="I66" s="5">
        <v>0</v>
      </c>
      <c r="J66" s="5">
        <v>106088</v>
      </c>
    </row>
    <row r="67" spans="1:10">
      <c r="A67" t="s">
        <v>66</v>
      </c>
      <c r="B67" s="5">
        <v>-176342</v>
      </c>
      <c r="C67" s="5">
        <v>0</v>
      </c>
      <c r="D67" s="5">
        <v>-1</v>
      </c>
      <c r="E67" s="5">
        <v>0</v>
      </c>
      <c r="F67" s="5">
        <v>0</v>
      </c>
      <c r="G67" s="5">
        <v>0</v>
      </c>
      <c r="H67" s="5">
        <v>0</v>
      </c>
      <c r="I67" s="5">
        <v>0</v>
      </c>
      <c r="J67" s="5">
        <v>-176343</v>
      </c>
    </row>
    <row r="68" spans="1:10">
      <c r="A68" t="s">
        <v>67</v>
      </c>
      <c r="B68" s="5">
        <v>0</v>
      </c>
      <c r="C68" s="5">
        <v>0</v>
      </c>
      <c r="D68" s="5">
        <v>-20325</v>
      </c>
      <c r="E68" s="5">
        <v>0</v>
      </c>
      <c r="F68" s="5">
        <v>0</v>
      </c>
      <c r="G68" s="5">
        <v>0</v>
      </c>
      <c r="H68" s="5">
        <v>0</v>
      </c>
      <c r="I68" s="5">
        <v>0</v>
      </c>
      <c r="J68" s="5">
        <v>-20325</v>
      </c>
    </row>
    <row r="69" spans="1:10">
      <c r="A69" t="s">
        <v>68</v>
      </c>
      <c r="B69" s="5">
        <v>1175858</v>
      </c>
      <c r="C69" s="5">
        <v>0</v>
      </c>
      <c r="D69" s="5">
        <v>116485</v>
      </c>
      <c r="E69" s="5">
        <v>0</v>
      </c>
      <c r="F69" s="5">
        <v>0</v>
      </c>
      <c r="G69" s="5">
        <v>0</v>
      </c>
      <c r="H69" s="5">
        <v>0</v>
      </c>
      <c r="I69" s="5">
        <v>0</v>
      </c>
      <c r="J69" s="5">
        <v>1292342</v>
      </c>
    </row>
    <row r="70" spans="1:10">
      <c r="A70" t="s">
        <v>69</v>
      </c>
      <c r="B70" s="5">
        <v>464762</v>
      </c>
      <c r="C70" s="5">
        <v>0</v>
      </c>
      <c r="D70" s="5">
        <v>0</v>
      </c>
      <c r="E70" s="5">
        <v>0</v>
      </c>
      <c r="F70" s="5">
        <v>0</v>
      </c>
      <c r="G70" s="5">
        <v>0</v>
      </c>
      <c r="H70" s="5">
        <v>0</v>
      </c>
      <c r="I70" s="5">
        <v>0</v>
      </c>
      <c r="J70" s="5">
        <v>464762</v>
      </c>
    </row>
    <row r="71" spans="1:10">
      <c r="A71" t="s">
        <v>70</v>
      </c>
      <c r="B71" s="5">
        <v>185538</v>
      </c>
      <c r="C71" s="5">
        <v>0</v>
      </c>
      <c r="D71" s="5">
        <v>-93663</v>
      </c>
      <c r="E71" s="5">
        <v>0</v>
      </c>
      <c r="F71" s="5">
        <v>0</v>
      </c>
      <c r="G71" s="5">
        <v>0</v>
      </c>
      <c r="H71" s="5">
        <v>0</v>
      </c>
      <c r="I71" s="5">
        <v>0</v>
      </c>
      <c r="J71" s="5">
        <v>91874</v>
      </c>
    </row>
    <row r="72" spans="1:10">
      <c r="A72" t="s">
        <v>71</v>
      </c>
      <c r="B72" s="5">
        <v>93761</v>
      </c>
      <c r="C72" s="5">
        <v>0</v>
      </c>
      <c r="D72" s="5">
        <v>0</v>
      </c>
      <c r="E72" s="5">
        <v>0</v>
      </c>
      <c r="F72" s="5">
        <v>0</v>
      </c>
      <c r="G72" s="5">
        <v>0</v>
      </c>
      <c r="H72" s="5">
        <v>0</v>
      </c>
      <c r="I72" s="5">
        <v>0</v>
      </c>
      <c r="J72" s="5">
        <v>93761</v>
      </c>
    </row>
    <row r="73" spans="1:10">
      <c r="A73" t="s">
        <v>72</v>
      </c>
      <c r="B73" s="5">
        <v>-105055</v>
      </c>
      <c r="C73" s="5">
        <v>0</v>
      </c>
      <c r="D73" s="5">
        <v>0</v>
      </c>
      <c r="E73" s="5">
        <v>0</v>
      </c>
      <c r="F73" s="5">
        <v>0</v>
      </c>
      <c r="G73" s="5">
        <v>0</v>
      </c>
      <c r="H73" s="5">
        <v>0</v>
      </c>
      <c r="I73" s="5">
        <v>0</v>
      </c>
      <c r="J73" s="5">
        <v>-105055</v>
      </c>
    </row>
    <row r="74" spans="1:10">
      <c r="A74" t="s">
        <v>73</v>
      </c>
      <c r="B74" s="5">
        <v>7386051</v>
      </c>
      <c r="C74" s="5">
        <v>0</v>
      </c>
      <c r="D74" s="5">
        <v>0</v>
      </c>
      <c r="E74" s="5">
        <v>0</v>
      </c>
      <c r="F74" s="5">
        <v>0</v>
      </c>
      <c r="G74" s="5">
        <v>0</v>
      </c>
      <c r="H74" s="5">
        <v>0</v>
      </c>
      <c r="I74" s="5">
        <v>0</v>
      </c>
      <c r="J74" s="5">
        <v>7386051</v>
      </c>
    </row>
    <row r="75" spans="1:10">
      <c r="A75" t="s">
        <v>74</v>
      </c>
      <c r="B75" s="5">
        <v>-13089237</v>
      </c>
      <c r="C75" s="5">
        <v>0</v>
      </c>
      <c r="D75" s="5">
        <v>0</v>
      </c>
      <c r="E75" s="5">
        <v>0</v>
      </c>
      <c r="F75" s="5">
        <v>0</v>
      </c>
      <c r="G75" s="5">
        <v>0</v>
      </c>
      <c r="H75" s="5">
        <v>0</v>
      </c>
      <c r="I75" s="5">
        <v>0</v>
      </c>
      <c r="J75" s="5">
        <v>-13089237</v>
      </c>
    </row>
    <row r="76" spans="1:10">
      <c r="A76" t="s">
        <v>75</v>
      </c>
      <c r="B76" s="5">
        <v>0</v>
      </c>
      <c r="C76" s="5">
        <v>0</v>
      </c>
      <c r="D76" s="5">
        <v>-84741</v>
      </c>
      <c r="E76" s="5">
        <v>0</v>
      </c>
      <c r="F76" s="5">
        <v>0</v>
      </c>
      <c r="G76" s="5">
        <v>0</v>
      </c>
      <c r="H76" s="5">
        <v>0</v>
      </c>
      <c r="I76" s="5">
        <v>0</v>
      </c>
      <c r="J76" s="5">
        <v>-84741</v>
      </c>
    </row>
    <row r="77" spans="1:10">
      <c r="A77" t="s">
        <v>76</v>
      </c>
      <c r="B77" s="5">
        <v>0</v>
      </c>
      <c r="C77" s="5">
        <v>0</v>
      </c>
      <c r="D77" s="5">
        <v>42321</v>
      </c>
      <c r="E77" s="5">
        <v>0</v>
      </c>
      <c r="F77" s="5">
        <v>0</v>
      </c>
      <c r="G77" s="5">
        <v>0</v>
      </c>
      <c r="H77" s="5">
        <v>0</v>
      </c>
      <c r="I77" s="5">
        <v>0</v>
      </c>
      <c r="J77" s="5">
        <v>42321</v>
      </c>
    </row>
    <row r="78" spans="1:10">
      <c r="A78" t="s">
        <v>77</v>
      </c>
      <c r="B78" s="5">
        <v>-448315</v>
      </c>
      <c r="C78" s="5">
        <v>0</v>
      </c>
      <c r="D78" s="5">
        <v>0</v>
      </c>
      <c r="E78" s="5">
        <v>0</v>
      </c>
      <c r="F78" s="5">
        <v>0</v>
      </c>
      <c r="G78" s="5">
        <v>0</v>
      </c>
      <c r="H78" s="5">
        <v>0</v>
      </c>
      <c r="I78" s="5">
        <v>0</v>
      </c>
      <c r="J78" s="5">
        <v>-448315</v>
      </c>
    </row>
    <row r="79" spans="1:10">
      <c r="A79" t="s">
        <v>78</v>
      </c>
      <c r="B79" s="5">
        <v>1329564</v>
      </c>
      <c r="C79" s="5">
        <v>0</v>
      </c>
      <c r="D79" s="5">
        <v>1281846</v>
      </c>
      <c r="E79" s="5">
        <v>0</v>
      </c>
      <c r="F79" s="5">
        <v>0</v>
      </c>
      <c r="G79" s="5">
        <v>0</v>
      </c>
      <c r="H79" s="5">
        <v>0</v>
      </c>
      <c r="I79" s="5">
        <v>0</v>
      </c>
      <c r="J79" s="5">
        <v>2611410</v>
      </c>
    </row>
    <row r="80" spans="1:10">
      <c r="A80" t="s">
        <v>79</v>
      </c>
      <c r="B80" s="5">
        <v>-263674</v>
      </c>
      <c r="C80" s="5">
        <v>0</v>
      </c>
      <c r="D80" s="5">
        <v>35595</v>
      </c>
      <c r="E80" s="5">
        <v>0</v>
      </c>
      <c r="F80" s="5">
        <v>0</v>
      </c>
      <c r="G80" s="5">
        <v>0</v>
      </c>
      <c r="H80" s="5">
        <v>0</v>
      </c>
      <c r="I80" s="5">
        <v>0</v>
      </c>
      <c r="J80" s="5">
        <v>-228080</v>
      </c>
    </row>
    <row r="81" spans="1:10">
      <c r="A81" s="6" t="s">
        <v>80</v>
      </c>
      <c r="B81" s="7">
        <v>-11164508</v>
      </c>
      <c r="C81" s="7">
        <v>0</v>
      </c>
      <c r="D81" s="7">
        <v>1208402</v>
      </c>
      <c r="E81" s="7">
        <v>0</v>
      </c>
      <c r="F81" s="7">
        <v>0</v>
      </c>
      <c r="G81" s="7">
        <v>0</v>
      </c>
      <c r="H81" s="7">
        <v>0</v>
      </c>
      <c r="I81" s="7">
        <v>0</v>
      </c>
      <c r="J81" s="7">
        <v>-9956106</v>
      </c>
    </row>
    <row r="82" spans="1:10">
      <c r="A82" s="8" t="s">
        <v>14</v>
      </c>
    </row>
    <row r="83" spans="1:10">
      <c r="A83" s="6" t="s">
        <v>81</v>
      </c>
      <c r="B83" s="7">
        <v>0</v>
      </c>
      <c r="C83" s="7">
        <v>-131277241</v>
      </c>
      <c r="D83" s="7">
        <v>0</v>
      </c>
      <c r="E83" s="7">
        <v>0</v>
      </c>
      <c r="F83" s="7">
        <v>0</v>
      </c>
      <c r="G83" s="7">
        <v>0</v>
      </c>
      <c r="H83" s="7">
        <v>0</v>
      </c>
      <c r="I83" s="7">
        <v>0</v>
      </c>
      <c r="J83" s="7">
        <v>-131277241</v>
      </c>
    </row>
    <row r="84" spans="1:10">
      <c r="A84" t="s">
        <v>82</v>
      </c>
      <c r="B84" s="5">
        <v>0</v>
      </c>
      <c r="C84" s="5">
        <v>-4280813</v>
      </c>
      <c r="D84" s="5">
        <v>0</v>
      </c>
      <c r="E84" s="5">
        <v>0</v>
      </c>
      <c r="F84" s="5">
        <v>0</v>
      </c>
      <c r="G84" s="5">
        <v>0</v>
      </c>
      <c r="H84" s="5">
        <v>0</v>
      </c>
      <c r="I84" s="5">
        <v>0</v>
      </c>
      <c r="J84" s="5">
        <v>-4280813</v>
      </c>
    </row>
    <row r="85" spans="1:10">
      <c r="A85" s="6" t="s">
        <v>83</v>
      </c>
      <c r="B85" s="7">
        <v>0</v>
      </c>
      <c r="C85" s="7">
        <v>-126996427</v>
      </c>
      <c r="D85" s="7">
        <v>0</v>
      </c>
      <c r="E85" s="7">
        <v>0</v>
      </c>
      <c r="F85" s="7">
        <v>0</v>
      </c>
      <c r="G85" s="7">
        <v>0</v>
      </c>
      <c r="H85" s="7">
        <v>0</v>
      </c>
      <c r="I85" s="7">
        <v>0</v>
      </c>
      <c r="J85" s="7">
        <v>-126996427</v>
      </c>
    </row>
    <row r="86" spans="1:10">
      <c r="A86" t="s">
        <v>84</v>
      </c>
      <c r="B86">
        <v>0.21</v>
      </c>
      <c r="C86">
        <v>0.21</v>
      </c>
      <c r="D86">
        <v>0.21</v>
      </c>
      <c r="E86">
        <v>0.21</v>
      </c>
      <c r="F86">
        <v>0.21</v>
      </c>
      <c r="G86">
        <v>0.21</v>
      </c>
      <c r="H86">
        <v>0.21</v>
      </c>
      <c r="I86">
        <v>0.21</v>
      </c>
      <c r="J86">
        <v>0.21</v>
      </c>
    </row>
    <row r="87" spans="1:10">
      <c r="A87" t="s">
        <v>85</v>
      </c>
      <c r="B87" s="5">
        <v>0</v>
      </c>
      <c r="C87" s="5">
        <v>-26669250</v>
      </c>
      <c r="D87" s="5">
        <v>0</v>
      </c>
      <c r="E87" s="5">
        <v>0</v>
      </c>
      <c r="F87" s="5">
        <v>0</v>
      </c>
      <c r="G87" s="5">
        <v>0</v>
      </c>
      <c r="H87" s="5">
        <v>0</v>
      </c>
      <c r="I87" s="5">
        <v>0</v>
      </c>
      <c r="J87" s="5">
        <v>-26669250</v>
      </c>
    </row>
    <row r="88" spans="1:10">
      <c r="A88" t="s">
        <v>86</v>
      </c>
      <c r="B88" s="5">
        <v>0</v>
      </c>
      <c r="C88" s="5">
        <v>0</v>
      </c>
      <c r="D88" s="5">
        <v>0</v>
      </c>
      <c r="E88" s="5">
        <v>0</v>
      </c>
      <c r="F88" s="5">
        <v>0</v>
      </c>
      <c r="G88" s="5">
        <v>0</v>
      </c>
      <c r="H88" s="5">
        <v>0</v>
      </c>
      <c r="I88" s="5">
        <v>0</v>
      </c>
      <c r="J88" s="5">
        <v>0</v>
      </c>
    </row>
    <row r="89" spans="1:10">
      <c r="A89" t="s">
        <v>87</v>
      </c>
      <c r="B89" s="5">
        <v>0</v>
      </c>
      <c r="C89" s="5">
        <v>-26669250</v>
      </c>
      <c r="D89" s="5">
        <v>0</v>
      </c>
      <c r="E89" s="5">
        <v>0</v>
      </c>
      <c r="F89" s="5">
        <v>0</v>
      </c>
      <c r="G89" s="5">
        <v>0</v>
      </c>
      <c r="H89" s="5">
        <v>0</v>
      </c>
      <c r="I89" s="5">
        <v>0</v>
      </c>
      <c r="J89" s="5">
        <v>-26669250</v>
      </c>
    </row>
    <row r="90" spans="1:10">
      <c r="A90" t="s">
        <v>88</v>
      </c>
      <c r="B90" s="5">
        <v>0</v>
      </c>
      <c r="C90" s="5">
        <v>-158090</v>
      </c>
      <c r="D90" s="5">
        <v>0</v>
      </c>
      <c r="E90" s="5">
        <v>0</v>
      </c>
      <c r="F90" s="5">
        <v>0</v>
      </c>
      <c r="G90" s="5">
        <v>0</v>
      </c>
      <c r="H90" s="5">
        <v>0</v>
      </c>
      <c r="I90" s="5">
        <v>0</v>
      </c>
      <c r="J90" s="5">
        <v>-158090</v>
      </c>
    </row>
    <row r="91" spans="1:10">
      <c r="A91" s="6" t="s">
        <v>89</v>
      </c>
      <c r="B91" s="7">
        <v>0</v>
      </c>
      <c r="C91" s="7">
        <v>-26511160</v>
      </c>
      <c r="D91" s="7">
        <v>0</v>
      </c>
      <c r="E91" s="7">
        <v>0</v>
      </c>
      <c r="F91" s="7">
        <v>0</v>
      </c>
      <c r="G91" s="7">
        <v>0</v>
      </c>
      <c r="H91" s="7">
        <v>0</v>
      </c>
      <c r="I91" s="7">
        <v>0</v>
      </c>
      <c r="J91" s="7">
        <v>-26511160</v>
      </c>
    </row>
    <row r="92" spans="1:10">
      <c r="A92" t="s">
        <v>90</v>
      </c>
      <c r="B92" s="5">
        <v>0</v>
      </c>
      <c r="C92" s="5">
        <v>0</v>
      </c>
      <c r="D92" s="5">
        <v>0</v>
      </c>
      <c r="E92" s="5">
        <v>0</v>
      </c>
      <c r="F92" s="5">
        <v>0</v>
      </c>
      <c r="G92" s="5">
        <v>0</v>
      </c>
      <c r="H92" s="5">
        <v>0</v>
      </c>
      <c r="I92" s="5">
        <v>0</v>
      </c>
      <c r="J92" s="5">
        <v>0</v>
      </c>
    </row>
    <row r="93" spans="1:10">
      <c r="A93" s="6" t="s">
        <v>91</v>
      </c>
      <c r="B93" s="7">
        <v>0</v>
      </c>
      <c r="C93" s="7">
        <v>-26511160</v>
      </c>
      <c r="D93" s="7">
        <v>0</v>
      </c>
      <c r="E93" s="7">
        <v>0</v>
      </c>
      <c r="F93" s="7">
        <v>0</v>
      </c>
      <c r="G93" s="7">
        <v>0</v>
      </c>
      <c r="H93" s="7">
        <v>0</v>
      </c>
      <c r="I93" s="7">
        <v>0</v>
      </c>
      <c r="J93" s="7">
        <v>-26511160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A9-PermDiffs</vt:lpstr>
      <vt:lpstr>Page 261-RL</vt:lpstr>
      <vt:lpstr>CP Report</vt:lpstr>
    </vt:vector>
  </TitlesOfParts>
  <Company>Black Hills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Lever, Henry</dc:creator>
  <cp:lastModifiedBy>Johnson, Samantha</cp:lastModifiedBy>
  <dcterms:created xsi:type="dcterms:W3CDTF">2023-06-01T14:09:55Z</dcterms:created>
  <dcterms:modified xsi:type="dcterms:W3CDTF">2023-06-01T15:22:46Z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