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hidePivotFieldList="1" defaultThemeVersion="166925"/>
  <mc:AlternateContent xmlns:mc="http://schemas.openxmlformats.org/markup-compatibility/2006">
    <mc:Choice Requires="x15">
      <x15ac:absPath xmlns:x15ac="http://schemas.microsoft.com/office/spreadsheetml/2010/11/ac" url="M:\Rates\BHE CLFP\FERC\TransmissionFormula Rate\CLFP Trans Form Rates 2022\True-Up\Files for Oasis\"/>
    </mc:Choice>
  </mc:AlternateContent>
  <xr:revisionPtr revIDLastSave="0" documentId="13_ncr:1_{E7D58952-7030-4BB7-8E2E-A19DAB27EACB}" xr6:coauthVersionLast="47" xr6:coauthVersionMax="47" xr10:uidLastSave="{00000000-0000-0000-0000-000000000000}"/>
  <bookViews>
    <workbookView xWindow="-110" yWindow="-110" windowWidth="19420" windowHeight="11620" tabRatio="847" xr2:uid="{54CF2E92-0883-4CBD-B62C-AF5878087527}"/>
  </bookViews>
  <sheets>
    <sheet name="Act Att-H Cross Reference" sheetId="16" r:id="rId1"/>
    <sheet name="A3-ADIT Cross Reference" sheetId="17" r:id="rId2"/>
    <sheet name="A4-Rate Base Cross Reference" sheetId="18" r:id="rId3"/>
    <sheet name="A-4, Pg 1, Ln 15-28 Adj" sheetId="15" r:id="rId4"/>
    <sheet name="Act Att-H, Page 3, Line 9 Adj" sheetId="14" r:id="rId5"/>
    <sheet name="A-3, Line 3 Adj" sheetId="13" r:id="rId6"/>
    <sheet name="Act Att-H, Page 4, Line 3 Adj" sheetId="12" r:id="rId7"/>
    <sheet name="GSU" sheetId="11" r:id="rId8"/>
    <sheet name="Corriedale Depr adjustment" sheetId="3" r:id="rId9"/>
    <sheet name="King Ranch Depr Adj" sheetId="4" r:id="rId10"/>
  </sheets>
  <definedNames>
    <definedName name="__123Graph_A" hidden="1">#REF!</definedName>
    <definedName name="__123Graph_A1991" hidden="1">#REF!</definedName>
    <definedName name="__123Graph_A1992" hidden="1">#REF!</definedName>
    <definedName name="__123Graph_A1993" hidden="1">#REF!</definedName>
    <definedName name="__123Graph_A1994" hidden="1">#REF!</definedName>
    <definedName name="__123Graph_A1995" hidden="1">#REF!</definedName>
    <definedName name="__123Graph_A1996" hidden="1">#REF!</definedName>
    <definedName name="__123Graph_ABAR" hidden="1">#REF!</definedName>
    <definedName name="__123Graph_B" hidden="1">#REF!</definedName>
    <definedName name="__123Graph_B1991" hidden="1">#REF!</definedName>
    <definedName name="__123Graph_B1992" hidden="1">#REF!</definedName>
    <definedName name="__123Graph_B1993" hidden="1">#REF!</definedName>
    <definedName name="__123Graph_B1994" hidden="1">#REF!</definedName>
    <definedName name="__123Graph_B1995" hidden="1">#REF!</definedName>
    <definedName name="__123Graph_B1996" hidden="1">#REF!</definedName>
    <definedName name="__123Graph_BBAR" hidden="1">#REF!</definedName>
    <definedName name="__123Graph_CBAR" hidden="1">#REF!</definedName>
    <definedName name="__123Graph_DBAR" hidden="1">#REF!</definedName>
    <definedName name="__123Graph_EBAR" hidden="1">#REF!</definedName>
    <definedName name="__123Graph_FBAR" hidden="1">#REF!</definedName>
    <definedName name="__123Graph_X" hidden="1">#REF!</definedName>
    <definedName name="__123Graph_X1991" hidden="1">#REF!</definedName>
    <definedName name="__123Graph_X1992" hidden="1">#REF!</definedName>
    <definedName name="__123Graph_X1993" hidden="1">#REF!</definedName>
    <definedName name="__123Graph_X1994" hidden="1">#REF!</definedName>
    <definedName name="__123Graph_X1995" hidden="1">#REF!</definedName>
    <definedName name="__123Graph_X1996" hidden="1">#REF!</definedName>
    <definedName name="__tet12" hidden="1">{"assumptions",#N/A,FALSE,"Scenario 1";"valuation",#N/A,FALSE,"Scenario 1"}</definedName>
    <definedName name="__tet5" hidden="1">{"assumptions",#N/A,FALSE,"Scenario 1";"valuation",#N/A,FALSE,"Scenario 1"}</definedName>
    <definedName name="_FEB01" hidden="1">{#N/A,#N/A,FALSE,"EMPPAY"}</definedName>
    <definedName name="_Fill" hidden="1">#REF!</definedName>
    <definedName name="_JAN01" hidden="1">{#N/A,#N/A,FALSE,"EMPPAY"}</definedName>
    <definedName name="_JAN2001" hidden="1">{#N/A,#N/A,FALSE,"EMPPAY"}</definedName>
    <definedName name="_Key1" hidden="1">#REF!</definedName>
    <definedName name="_Order1" hidden="1">255</definedName>
    <definedName name="_Order2" hidden="1">255</definedName>
    <definedName name="_Sort" hidden="1">#REF!</definedName>
    <definedName name="_sort2" hidden="1">#REF!</definedName>
    <definedName name="_tet12" hidden="1">{"assumptions",#N/A,FALSE,"Scenario 1";"valuation",#N/A,FALSE,"Scenario 1"}</definedName>
    <definedName name="_tet5" hidden="1">{"assumptions",#N/A,FALSE,"Scenario 1";"valuation",#N/A,FALSE,"Scenario 1"}</definedName>
    <definedName name="a" hidden="1">{"LBO Summary",#N/A,FALSE,"Summary"}</definedName>
    <definedName name="Alignment" hidden="1">"a1"</definedName>
    <definedName name="AS2DocOpenMode" hidden="1">"AS2DocumentEdit"</definedName>
    <definedName name="ClientMatter" hidden="1">"b1"</definedName>
    <definedName name="DA">1</definedName>
    <definedName name="Date" hidden="1">"b1"</definedName>
    <definedName name="DEC00" hidden="1">{#N/A,#N/A,FALSE,"ARREC"}</definedName>
    <definedName name="DocumentName" hidden="1">"b1"</definedName>
    <definedName name="DocumentNum" hidden="1">"a1"</definedName>
    <definedName name="FEB00" hidden="1">{#N/A,#N/A,FALSE,"ARREC"}</definedName>
    <definedName name="GP">#REF!</definedName>
    <definedName name="Library" hidden="1">"a1"</definedName>
    <definedName name="MAY" hidden="1">{#N/A,#N/A,FALSE,"EMPPAY"}</definedName>
    <definedName name="NA">0</definedName>
    <definedName name="test" hidden="1">{"LBO Summary",#N/A,FALSE,"Summary"}</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hidden="1">{"LBO Summary",#N/A,FALSE,"Summary"}</definedName>
    <definedName name="test12" hidden="1">{"assumptions",#N/A,FALSE,"Scenario 1";"valuation",#N/A,FALSE,"Scenario 1"}</definedName>
    <definedName name="test13" hidden="1">{"LBO Summary",#N/A,FALSE,"Summary"}</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hidden="1">{"LBO Summary",#N/A,FALSE,"Summary"}</definedName>
    <definedName name="test4" hidden="1">{"assumptions",#N/A,FALSE,"Scenario 1";"valuation",#N/A,FALSE,"Scenario 1"}</definedName>
    <definedName name="test6" hidden="1">{"LBO Summary",#N/A,FALSE,"Summary"}</definedName>
    <definedName name="TextRefCopyRangeCount" hidden="1">1</definedName>
    <definedName name="Time" hidden="1">"b1"</definedName>
    <definedName name="Typist" hidden="1">"b1"</definedName>
    <definedName name="Value" hidden="1">{"assumptions",#N/A,FALSE,"Scenario 1";"valuation",#N/A,FALSE,"Scenario 1"}</definedName>
    <definedName name="Version" hidden="1">"a1"</definedName>
    <definedName name="wrn.ARREC." hidden="1">{#N/A,#N/A,FALSE,"ARREC"}</definedName>
    <definedName name="wrn.CP._.Demand." hidden="1">{"Retail CP pg1",#N/A,FALSE,"FACTOR3";"Retail CP pg2",#N/A,FALSE,"FACTOR3";"Retail CP pg3",#N/A,FALSE,"FACTOR3"}</definedName>
    <definedName name="wrn.CP._.Demand2." hidden="1">{"Retail CP pg1",#N/A,FALSE,"FACTOR3";"Retail CP pg2",#N/A,FALSE,"FACTOR3";"Retail CP pg3",#N/A,FALSE,"FACTOR3"}</definedName>
    <definedName name="wrn.EMPPAY." hidden="1">{#N/A,#N/A,FALSE,"EMPPAY"}</definedName>
    <definedName name="wrn.IPO._.Valuation." hidden="1">{"assumptions",#N/A,FALSE,"Scenario 1";"valuation",#N/A,FALSE,"Scenario 1"}</definedName>
    <definedName name="wrn.LBO._.Summary." hidden="1">{"LBO Summary",#N/A,FALSE,"Summary"}</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xx" hidden="1">{#N/A,#N/A,FALSE,"EMPPAY"}</definedName>
  </definedNames>
  <calcPr calcId="191029" iterate="1"/>
  <pivotCaches>
    <pivotCache cacheId="36"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5" i="18" l="1"/>
  <c r="A12" i="17"/>
  <c r="A13" i="17" s="1"/>
  <c r="A14" i="17" s="1"/>
  <c r="A15" i="17" s="1"/>
  <c r="A19" i="17"/>
  <c r="A20" i="17" s="1"/>
  <c r="A21" i="17" s="1"/>
  <c r="A22" i="17" s="1"/>
  <c r="A23" i="17" s="1"/>
  <c r="A24" i="17" s="1"/>
  <c r="A25" i="17" s="1"/>
  <c r="A26" i="17" s="1"/>
  <c r="A27" i="17" s="1"/>
  <c r="A28" i="17" s="1"/>
  <c r="A29" i="17" s="1"/>
  <c r="A30" i="17" s="1"/>
  <c r="A31" i="17" s="1"/>
  <c r="A32" i="17" s="1"/>
  <c r="A33" i="17" s="1"/>
  <c r="A34" i="17" s="1"/>
  <c r="B53" i="16"/>
  <c r="B61" i="16" s="1"/>
  <c r="B54" i="16"/>
  <c r="B62" i="16" s="1"/>
  <c r="B55" i="16"/>
  <c r="B63" i="16" s="1"/>
  <c r="B56" i="16"/>
  <c r="B64" i="16" s="1"/>
  <c r="B57" i="16"/>
  <c r="C61" i="16"/>
  <c r="D61" i="16" s="1"/>
  <c r="C62" i="16"/>
  <c r="D62" i="16"/>
  <c r="C63" i="16"/>
  <c r="D63" i="16" s="1"/>
  <c r="C64" i="16"/>
  <c r="D64" i="16"/>
  <c r="B65" i="16"/>
  <c r="C65" i="16"/>
  <c r="D65" i="16" s="1"/>
  <c r="A71" i="16"/>
  <c r="A72" i="16" s="1"/>
  <c r="A73" i="16" s="1"/>
  <c r="A74" i="16" s="1"/>
  <c r="A75" i="16" s="1"/>
  <c r="B119" i="16"/>
  <c r="B121" i="16"/>
  <c r="C128" i="16"/>
  <c r="C132" i="16"/>
  <c r="I10" i="15"/>
  <c r="I11" i="15"/>
  <c r="I12" i="15"/>
  <c r="I13" i="15"/>
  <c r="I14" i="15"/>
  <c r="I15" i="15"/>
  <c r="I16" i="15"/>
  <c r="I17" i="15"/>
  <c r="I18" i="15"/>
  <c r="I19" i="15"/>
  <c r="I20" i="15"/>
  <c r="I21" i="15"/>
  <c r="I9" i="15"/>
  <c r="H10" i="15"/>
  <c r="H11" i="15"/>
  <c r="H12" i="15"/>
  <c r="H13" i="15"/>
  <c r="H14" i="15"/>
  <c r="H15" i="15"/>
  <c r="H16" i="15"/>
  <c r="H17" i="15"/>
  <c r="H18" i="15"/>
  <c r="H19" i="15"/>
  <c r="H20" i="15"/>
  <c r="H21" i="15"/>
  <c r="H9" i="15"/>
  <c r="AD27" i="3"/>
  <c r="AD28" i="3"/>
  <c r="AD29" i="3"/>
  <c r="AD30" i="3"/>
  <c r="AD31" i="3"/>
  <c r="AD32" i="3"/>
  <c r="AD33" i="3"/>
  <c r="AD34" i="3"/>
  <c r="AD35" i="3"/>
  <c r="AD36" i="3"/>
  <c r="AD37" i="3"/>
  <c r="AD38" i="3"/>
  <c r="I22" i="15" l="1"/>
  <c r="H22" i="15"/>
  <c r="G22" i="15"/>
  <c r="J9" i="15"/>
  <c r="J21" i="15"/>
  <c r="J19" i="15"/>
  <c r="J15" i="15"/>
  <c r="J14" i="15"/>
  <c r="J12" i="15"/>
  <c r="J11" i="15"/>
  <c r="J10" i="15"/>
  <c r="C8" i="14"/>
  <c r="C7" i="14"/>
  <c r="Y41" i="3"/>
  <c r="Y40" i="3"/>
  <c r="X40" i="3"/>
  <c r="W40" i="3"/>
  <c r="V40" i="3"/>
  <c r="C9" i="14"/>
  <c r="D8" i="13"/>
  <c r="C8" i="13"/>
  <c r="D7" i="13"/>
  <c r="C7" i="13"/>
  <c r="C9" i="12"/>
  <c r="C8" i="12"/>
  <c r="C6" i="12"/>
  <c r="C4" i="12"/>
  <c r="J20" i="15" l="1"/>
  <c r="J18" i="15"/>
  <c r="J17" i="15"/>
  <c r="J13" i="15"/>
  <c r="J16" i="15"/>
  <c r="C11" i="12"/>
  <c r="D9" i="13"/>
  <c r="C9" i="13"/>
  <c r="O14" i="11"/>
  <c r="B16" i="11"/>
  <c r="C16" i="11"/>
  <c r="D16" i="11"/>
  <c r="E16" i="11"/>
  <c r="F16" i="11"/>
  <c r="G16" i="11"/>
  <c r="H16" i="11"/>
  <c r="I16" i="11"/>
  <c r="J16" i="11"/>
  <c r="K16" i="11"/>
  <c r="L16" i="11"/>
  <c r="M16" i="11"/>
  <c r="N16" i="11"/>
  <c r="E40" i="3"/>
  <c r="D40" i="3"/>
  <c r="B40" i="3"/>
  <c r="AB58" i="4"/>
  <c r="AM37" i="3"/>
  <c r="U37" i="3"/>
  <c r="T37" i="3"/>
  <c r="S37" i="3"/>
  <c r="R37" i="3"/>
  <c r="M37" i="3"/>
  <c r="Y37" i="3" s="1"/>
  <c r="L37" i="3"/>
  <c r="K37" i="3"/>
  <c r="W37" i="3" s="1"/>
  <c r="J37" i="3"/>
  <c r="AM38" i="3"/>
  <c r="W38" i="3"/>
  <c r="U38" i="3"/>
  <c r="T38" i="3"/>
  <c r="S38" i="3"/>
  <c r="R38" i="3"/>
  <c r="M38" i="3"/>
  <c r="L38" i="3"/>
  <c r="K38" i="3"/>
  <c r="J38" i="3"/>
  <c r="AM36" i="3"/>
  <c r="U36" i="3"/>
  <c r="T36" i="3"/>
  <c r="S36" i="3"/>
  <c r="R36" i="3"/>
  <c r="M36" i="3"/>
  <c r="L36" i="3"/>
  <c r="X36" i="3" s="1"/>
  <c r="K36" i="3"/>
  <c r="W36" i="3" s="1"/>
  <c r="J36" i="3"/>
  <c r="AM35" i="3"/>
  <c r="U35" i="3"/>
  <c r="T35" i="3"/>
  <c r="S35" i="3"/>
  <c r="R35" i="3"/>
  <c r="M35" i="3"/>
  <c r="L35" i="3"/>
  <c r="X35" i="3" s="1"/>
  <c r="K35" i="3"/>
  <c r="J35" i="3"/>
  <c r="AM34" i="3"/>
  <c r="U34" i="3"/>
  <c r="T34" i="3"/>
  <c r="S34" i="3"/>
  <c r="R34" i="3"/>
  <c r="M34" i="3"/>
  <c r="L34" i="3"/>
  <c r="K34" i="3"/>
  <c r="J34" i="3"/>
  <c r="AM33" i="3"/>
  <c r="U33" i="3"/>
  <c r="T33" i="3"/>
  <c r="S33" i="3"/>
  <c r="R33" i="3"/>
  <c r="M33" i="3"/>
  <c r="L33" i="3"/>
  <c r="K33" i="3"/>
  <c r="J33" i="3"/>
  <c r="AM32" i="3"/>
  <c r="U32" i="3"/>
  <c r="T32" i="3"/>
  <c r="S32" i="3"/>
  <c r="R32" i="3"/>
  <c r="M32" i="3"/>
  <c r="L32" i="3"/>
  <c r="K32" i="3"/>
  <c r="J32" i="3"/>
  <c r="AM31" i="3"/>
  <c r="U31" i="3"/>
  <c r="T31" i="3"/>
  <c r="S31" i="3"/>
  <c r="R31" i="3"/>
  <c r="M31" i="3"/>
  <c r="L31" i="3"/>
  <c r="K31" i="3"/>
  <c r="J31" i="3"/>
  <c r="AM30" i="3"/>
  <c r="U30" i="3"/>
  <c r="T30" i="3"/>
  <c r="S30" i="3"/>
  <c r="R30" i="3"/>
  <c r="M30" i="3"/>
  <c r="L30" i="3"/>
  <c r="K30" i="3"/>
  <c r="J30" i="3"/>
  <c r="AM29" i="3"/>
  <c r="U29" i="3"/>
  <c r="T29" i="3"/>
  <c r="S29" i="3"/>
  <c r="R29" i="3"/>
  <c r="M29" i="3"/>
  <c r="L29" i="3"/>
  <c r="K29" i="3"/>
  <c r="J29" i="3"/>
  <c r="Z55" i="4"/>
  <c r="Y55" i="4"/>
  <c r="W55" i="4"/>
  <c r="V55" i="4"/>
  <c r="P55" i="4"/>
  <c r="AE55" i="4" s="1"/>
  <c r="O55" i="4"/>
  <c r="AD55" i="4" s="1"/>
  <c r="M55" i="4"/>
  <c r="AB55" i="4" s="1"/>
  <c r="L55" i="4"/>
  <c r="N55" i="4"/>
  <c r="Z54" i="4"/>
  <c r="Y54" i="4"/>
  <c r="W54" i="4"/>
  <c r="V54" i="4"/>
  <c r="P54" i="4"/>
  <c r="O54" i="4"/>
  <c r="N54" i="4"/>
  <c r="M54" i="4"/>
  <c r="L54" i="4"/>
  <c r="X54" i="4"/>
  <c r="Z53" i="4"/>
  <c r="Y53" i="4"/>
  <c r="W53" i="4"/>
  <c r="V53" i="4"/>
  <c r="P53" i="4"/>
  <c r="O53" i="4"/>
  <c r="AD53" i="4" s="1"/>
  <c r="N53" i="4"/>
  <c r="M53" i="4"/>
  <c r="AB53" i="4" s="1"/>
  <c r="L53" i="4"/>
  <c r="X53" i="4"/>
  <c r="Z52" i="4"/>
  <c r="Y52" i="4"/>
  <c r="W52" i="4"/>
  <c r="V52" i="4"/>
  <c r="P52" i="4"/>
  <c r="AE52" i="4" s="1"/>
  <c r="O52" i="4"/>
  <c r="AD52" i="4" s="1"/>
  <c r="N52" i="4"/>
  <c r="M52" i="4"/>
  <c r="L52" i="4"/>
  <c r="X52" i="4"/>
  <c r="Z51" i="4"/>
  <c r="Y51" i="4"/>
  <c r="X51" i="4"/>
  <c r="W51" i="4"/>
  <c r="V51" i="4"/>
  <c r="P51" i="4"/>
  <c r="O51" i="4"/>
  <c r="N51" i="4"/>
  <c r="M51" i="4"/>
  <c r="L51" i="4"/>
  <c r="AD50" i="4"/>
  <c r="Z50" i="4"/>
  <c r="Y50" i="4"/>
  <c r="X50" i="4"/>
  <c r="W50" i="4"/>
  <c r="V50" i="4"/>
  <c r="P50" i="4"/>
  <c r="AE50" i="4" s="1"/>
  <c r="O50" i="4"/>
  <c r="N50" i="4"/>
  <c r="AC50" i="4" s="1"/>
  <c r="M50" i="4"/>
  <c r="L50" i="4"/>
  <c r="Z49" i="4"/>
  <c r="Y49" i="4"/>
  <c r="X49" i="4"/>
  <c r="W49" i="4"/>
  <c r="V49" i="4"/>
  <c r="P49" i="4"/>
  <c r="AE49" i="4" s="1"/>
  <c r="O49" i="4"/>
  <c r="N49" i="4"/>
  <c r="M49" i="4"/>
  <c r="L49" i="4"/>
  <c r="Z48" i="4"/>
  <c r="Y48" i="4"/>
  <c r="X48" i="4"/>
  <c r="W48" i="4"/>
  <c r="V48" i="4"/>
  <c r="P48" i="4"/>
  <c r="O48" i="4"/>
  <c r="N48" i="4"/>
  <c r="M48" i="4"/>
  <c r="L48" i="4"/>
  <c r="AA48" i="4" s="1"/>
  <c r="Z47" i="4"/>
  <c r="Y47" i="4"/>
  <c r="X47" i="4"/>
  <c r="W47" i="4"/>
  <c r="V47" i="4"/>
  <c r="P47" i="4"/>
  <c r="AE47" i="4" s="1"/>
  <c r="O47" i="4"/>
  <c r="N47" i="4"/>
  <c r="AC47" i="4" s="1"/>
  <c r="M47" i="4"/>
  <c r="AB47" i="4" s="1"/>
  <c r="L47" i="4"/>
  <c r="Z46" i="4"/>
  <c r="Y46" i="4"/>
  <c r="X46" i="4"/>
  <c r="W46" i="4"/>
  <c r="AB46" i="4" s="1"/>
  <c r="V46" i="4"/>
  <c r="P46" i="4"/>
  <c r="AE46" i="4" s="1"/>
  <c r="O46" i="4"/>
  <c r="AD46" i="4" s="1"/>
  <c r="N46" i="4"/>
  <c r="M46" i="4"/>
  <c r="L46" i="4"/>
  <c r="AB45" i="4"/>
  <c r="Z45" i="4"/>
  <c r="Y45" i="4"/>
  <c r="X45" i="4"/>
  <c r="W45" i="4"/>
  <c r="V45" i="4"/>
  <c r="P45" i="4"/>
  <c r="AE45" i="4" s="1"/>
  <c r="O45" i="4"/>
  <c r="AD45" i="4" s="1"/>
  <c r="N45" i="4"/>
  <c r="AC45" i="4" s="1"/>
  <c r="M45" i="4"/>
  <c r="L45" i="4"/>
  <c r="Z44" i="4"/>
  <c r="Y44" i="4"/>
  <c r="X44" i="4"/>
  <c r="W44" i="4"/>
  <c r="V44" i="4"/>
  <c r="P44" i="4"/>
  <c r="O44" i="4"/>
  <c r="N44" i="4"/>
  <c r="M44" i="4"/>
  <c r="AB44" i="4" s="1"/>
  <c r="AG44" i="4" s="1"/>
  <c r="L44" i="4"/>
  <c r="J22" i="15" l="1"/>
  <c r="O16" i="11"/>
  <c r="Y35" i="3"/>
  <c r="Y34" i="3"/>
  <c r="X37" i="3"/>
  <c r="X34" i="3"/>
  <c r="W34" i="3"/>
  <c r="W35" i="3"/>
  <c r="V36" i="3"/>
  <c r="V38" i="3"/>
  <c r="V37" i="3"/>
  <c r="V35" i="3"/>
  <c r="Y36" i="3"/>
  <c r="X38" i="3"/>
  <c r="W32" i="3"/>
  <c r="V33" i="3"/>
  <c r="V32" i="3"/>
  <c r="Y38" i="3"/>
  <c r="V34" i="3"/>
  <c r="X32" i="3"/>
  <c r="W33" i="3"/>
  <c r="Y32" i="3"/>
  <c r="X33" i="3"/>
  <c r="Y33" i="3"/>
  <c r="V30" i="3"/>
  <c r="X29" i="3"/>
  <c r="W30" i="3"/>
  <c r="V31" i="3"/>
  <c r="Y30" i="3"/>
  <c r="X31" i="3"/>
  <c r="X30" i="3"/>
  <c r="W31" i="3"/>
  <c r="Y31" i="3"/>
  <c r="V29" i="3"/>
  <c r="W29" i="3"/>
  <c r="Y29" i="3"/>
  <c r="AD54" i="4"/>
  <c r="AC52" i="4"/>
  <c r="AC49" i="4"/>
  <c r="AC48" i="4"/>
  <c r="AB54" i="4"/>
  <c r="AB49" i="4"/>
  <c r="AB48" i="4"/>
  <c r="AA46" i="4"/>
  <c r="AA53" i="4"/>
  <c r="AA54" i="4"/>
  <c r="AA44" i="4"/>
  <c r="AF44" i="4" s="1"/>
  <c r="AC53" i="4"/>
  <c r="AD48" i="4"/>
  <c r="AA49" i="4"/>
  <c r="AA51" i="4"/>
  <c r="AC44" i="4"/>
  <c r="AH44" i="4" s="1"/>
  <c r="AH45" i="4" s="1"/>
  <c r="AC46" i="4"/>
  <c r="AE48" i="4"/>
  <c r="AB51" i="4"/>
  <c r="AE53" i="4"/>
  <c r="AD44" i="4"/>
  <c r="AI44" i="4" s="1"/>
  <c r="AI45" i="4" s="1"/>
  <c r="AI46" i="4" s="1"/>
  <c r="AB50" i="4"/>
  <c r="AC51" i="4"/>
  <c r="AE44" i="4"/>
  <c r="AJ44" i="4" s="1"/>
  <c r="AJ45" i="4" s="1"/>
  <c r="AJ46" i="4" s="1"/>
  <c r="AJ47" i="4" s="1"/>
  <c r="AA45" i="4"/>
  <c r="AA47" i="4"/>
  <c r="AD47" i="4"/>
  <c r="AD49" i="4"/>
  <c r="AD51" i="4"/>
  <c r="AA52" i="4"/>
  <c r="AA50" i="4"/>
  <c r="AE51" i="4"/>
  <c r="AB52" i="4"/>
  <c r="AE54" i="4"/>
  <c r="AA55" i="4"/>
  <c r="AG45" i="4"/>
  <c r="AC54" i="4"/>
  <c r="AF45" i="4"/>
  <c r="AC55" i="4"/>
  <c r="X55" i="4"/>
  <c r="AJ48" i="4" l="1"/>
  <c r="AJ49" i="4" s="1"/>
  <c r="AJ50" i="4" s="1"/>
  <c r="AJ51" i="4" s="1"/>
  <c r="AJ52" i="4" s="1"/>
  <c r="AJ53" i="4" s="1"/>
  <c r="AJ54" i="4" s="1"/>
  <c r="AJ55" i="4" s="1"/>
  <c r="AI47" i="4"/>
  <c r="AI48" i="4" s="1"/>
  <c r="AI49" i="4" s="1"/>
  <c r="AI50" i="4" s="1"/>
  <c r="AI51" i="4" s="1"/>
  <c r="AI52" i="4" s="1"/>
  <c r="AI53" i="4" s="1"/>
  <c r="AI54" i="4" s="1"/>
  <c r="AI55" i="4" s="1"/>
  <c r="AK44" i="4"/>
  <c r="AM44" i="4"/>
  <c r="AH46" i="4"/>
  <c r="AH47" i="4" s="1"/>
  <c r="AH48" i="4" s="1"/>
  <c r="AH49" i="4" s="1"/>
  <c r="AH50" i="4" s="1"/>
  <c r="AH51" i="4" s="1"/>
  <c r="AH52" i="4" s="1"/>
  <c r="AH53" i="4" s="1"/>
  <c r="AH54" i="4" s="1"/>
  <c r="AH55" i="4" s="1"/>
  <c r="AM45" i="4"/>
  <c r="AG46" i="4"/>
  <c r="AK45" i="4"/>
  <c r="AF46" i="4"/>
  <c r="AK46" i="4" l="1"/>
  <c r="AF47" i="4"/>
  <c r="AG47" i="4"/>
  <c r="AM46" i="4"/>
  <c r="AG48" i="4" l="1"/>
  <c r="AM47" i="4"/>
  <c r="AF48" i="4"/>
  <c r="AK47" i="4"/>
  <c r="AF49" i="4" l="1"/>
  <c r="AK48" i="4"/>
  <c r="AG49" i="4"/>
  <c r="AM48" i="4"/>
  <c r="AM49" i="4" l="1"/>
  <c r="AG50" i="4"/>
  <c r="AK49" i="4"/>
  <c r="AF50" i="4"/>
  <c r="AG51" i="4" l="1"/>
  <c r="AM50" i="4"/>
  <c r="AK50" i="4"/>
  <c r="AF51" i="4"/>
  <c r="AF52" i="4" l="1"/>
  <c r="AK51" i="4"/>
  <c r="AM51" i="4"/>
  <c r="AG52" i="4"/>
  <c r="AG53" i="4" l="1"/>
  <c r="AM52" i="4"/>
  <c r="AF53" i="4"/>
  <c r="AK52" i="4"/>
  <c r="AG54" i="4" l="1"/>
  <c r="AM53" i="4"/>
  <c r="AF54" i="4"/>
  <c r="AK53" i="4"/>
  <c r="AE43" i="4"/>
  <c r="AD43" i="4"/>
  <c r="Z43" i="4"/>
  <c r="Y43" i="4"/>
  <c r="W43" i="4"/>
  <c r="AB43" i="4" s="1"/>
  <c r="V43" i="4"/>
  <c r="P43" i="4"/>
  <c r="O43" i="4"/>
  <c r="M43" i="4"/>
  <c r="L43" i="4"/>
  <c r="D43" i="4"/>
  <c r="N43" i="4" s="1"/>
  <c r="AD42" i="4"/>
  <c r="Z42" i="4"/>
  <c r="Y42" i="4"/>
  <c r="W42" i="4"/>
  <c r="AB42" i="4" s="1"/>
  <c r="V42" i="4"/>
  <c r="AA42" i="4" s="1"/>
  <c r="P42" i="4"/>
  <c r="AE42" i="4" s="1"/>
  <c r="O42" i="4"/>
  <c r="M42" i="4"/>
  <c r="L42" i="4"/>
  <c r="D42" i="4"/>
  <c r="N42" i="4" s="1"/>
  <c r="AB41" i="4"/>
  <c r="Z41" i="4"/>
  <c r="Y41" i="4"/>
  <c r="W41" i="4"/>
  <c r="V41" i="4"/>
  <c r="AA41" i="4" s="1"/>
  <c r="P41" i="4"/>
  <c r="AE41" i="4" s="1"/>
  <c r="O41" i="4"/>
  <c r="AD41" i="4" s="1"/>
  <c r="N41" i="4"/>
  <c r="M41" i="4"/>
  <c r="L41" i="4"/>
  <c r="D41" i="4"/>
  <c r="X41" i="4" s="1"/>
  <c r="AC41" i="4" s="1"/>
  <c r="AB40" i="4"/>
  <c r="AA40" i="4"/>
  <c r="Z40" i="4"/>
  <c r="Y40" i="4"/>
  <c r="W40" i="4"/>
  <c r="V40" i="4"/>
  <c r="P40" i="4"/>
  <c r="AE40" i="4" s="1"/>
  <c r="O40" i="4"/>
  <c r="AD40" i="4" s="1"/>
  <c r="N40" i="4"/>
  <c r="M40" i="4"/>
  <c r="L40" i="4"/>
  <c r="D40" i="4"/>
  <c r="X40" i="4" s="1"/>
  <c r="AA39" i="4"/>
  <c r="Z39" i="4"/>
  <c r="Y39" i="4"/>
  <c r="X39" i="4"/>
  <c r="W39" i="4"/>
  <c r="V39" i="4"/>
  <c r="P39" i="4"/>
  <c r="AE39" i="4" s="1"/>
  <c r="O39" i="4"/>
  <c r="AD39" i="4" s="1"/>
  <c r="N39" i="4"/>
  <c r="AC39" i="4" s="1"/>
  <c r="M39" i="4"/>
  <c r="AB39" i="4" s="1"/>
  <c r="L39" i="4"/>
  <c r="Z38" i="4"/>
  <c r="AE38" i="4" s="1"/>
  <c r="Y38" i="4"/>
  <c r="AD38" i="4" s="1"/>
  <c r="X38" i="4"/>
  <c r="W38" i="4"/>
  <c r="V38" i="4"/>
  <c r="P38" i="4"/>
  <c r="O38" i="4"/>
  <c r="N38" i="4"/>
  <c r="M38" i="4"/>
  <c r="AB38" i="4" s="1"/>
  <c r="L38" i="4"/>
  <c r="AA38" i="4" s="1"/>
  <c r="AE37" i="4"/>
  <c r="AD37" i="4"/>
  <c r="Z37" i="4"/>
  <c r="Y37" i="4"/>
  <c r="X37" i="4"/>
  <c r="AC37" i="4" s="1"/>
  <c r="W37" i="4"/>
  <c r="AB37" i="4" s="1"/>
  <c r="V37" i="4"/>
  <c r="P37" i="4"/>
  <c r="O37" i="4"/>
  <c r="N37" i="4"/>
  <c r="M37" i="4"/>
  <c r="L37" i="4"/>
  <c r="AC36" i="4"/>
  <c r="AB36" i="4"/>
  <c r="Z36" i="4"/>
  <c r="Y36" i="4"/>
  <c r="X36" i="4"/>
  <c r="W36" i="4"/>
  <c r="V36" i="4"/>
  <c r="P36" i="4"/>
  <c r="AE36" i="4" s="1"/>
  <c r="O36" i="4"/>
  <c r="AD36" i="4" s="1"/>
  <c r="N36" i="4"/>
  <c r="M36" i="4"/>
  <c r="L36" i="4"/>
  <c r="AA36" i="4" s="1"/>
  <c r="AA35" i="4"/>
  <c r="Z35" i="4"/>
  <c r="Y35" i="4"/>
  <c r="X35" i="4"/>
  <c r="W35" i="4"/>
  <c r="V35" i="4"/>
  <c r="P35" i="4"/>
  <c r="AE35" i="4" s="1"/>
  <c r="O35" i="4"/>
  <c r="AD35" i="4" s="1"/>
  <c r="N35" i="4"/>
  <c r="AC35" i="4" s="1"/>
  <c r="M35" i="4"/>
  <c r="AB35" i="4" s="1"/>
  <c r="L35" i="4"/>
  <c r="Z34" i="4"/>
  <c r="AE34" i="4" s="1"/>
  <c r="Y34" i="4"/>
  <c r="AD34" i="4" s="1"/>
  <c r="X34" i="4"/>
  <c r="W34" i="4"/>
  <c r="V34" i="4"/>
  <c r="P34" i="4"/>
  <c r="O34" i="4"/>
  <c r="N34" i="4"/>
  <c r="M34" i="4"/>
  <c r="AB34" i="4" s="1"/>
  <c r="L34" i="4"/>
  <c r="AA34" i="4" s="1"/>
  <c r="AD33" i="4"/>
  <c r="Y33" i="4"/>
  <c r="X33" i="4"/>
  <c r="W33" i="4"/>
  <c r="AB33" i="4" s="1"/>
  <c r="V33" i="4"/>
  <c r="O33" i="4"/>
  <c r="N33" i="4"/>
  <c r="AC33" i="4" s="1"/>
  <c r="M33" i="4"/>
  <c r="L33" i="4"/>
  <c r="F33" i="4"/>
  <c r="P33" i="4" s="1"/>
  <c r="AD32" i="4"/>
  <c r="AC32" i="4"/>
  <c r="Z32" i="4"/>
  <c r="Y32" i="4"/>
  <c r="X32" i="4"/>
  <c r="W32" i="4"/>
  <c r="V32" i="4"/>
  <c r="AA32" i="4" s="1"/>
  <c r="P32" i="4"/>
  <c r="AE32" i="4" s="1"/>
  <c r="O32" i="4"/>
  <c r="N32" i="4"/>
  <c r="M32" i="4"/>
  <c r="AB32" i="4" s="1"/>
  <c r="L32" i="4"/>
  <c r="AB31" i="4"/>
  <c r="AA31" i="4"/>
  <c r="Z31" i="4"/>
  <c r="Y31" i="4"/>
  <c r="X31" i="4"/>
  <c r="W31" i="4"/>
  <c r="V31" i="4"/>
  <c r="P31" i="4"/>
  <c r="AE31" i="4" s="1"/>
  <c r="O31" i="4"/>
  <c r="AD31" i="4" s="1"/>
  <c r="N31" i="4"/>
  <c r="AC31" i="4" s="1"/>
  <c r="M31" i="4"/>
  <c r="L31" i="4"/>
  <c r="Z30" i="4"/>
  <c r="AE30" i="4" s="1"/>
  <c r="Y30" i="4"/>
  <c r="X30" i="4"/>
  <c r="W30" i="4"/>
  <c r="V30" i="4"/>
  <c r="P30" i="4"/>
  <c r="O30" i="4"/>
  <c r="N30" i="4"/>
  <c r="AC30" i="4" s="1"/>
  <c r="M30" i="4"/>
  <c r="AB30" i="4" s="1"/>
  <c r="L30" i="4"/>
  <c r="AA30" i="4" s="1"/>
  <c r="AE29" i="4"/>
  <c r="Z29" i="4"/>
  <c r="Y29" i="4"/>
  <c r="X29" i="4"/>
  <c r="AC29" i="4" s="1"/>
  <c r="W29" i="4"/>
  <c r="V29" i="4"/>
  <c r="P29" i="4"/>
  <c r="O29" i="4"/>
  <c r="AD29" i="4" s="1"/>
  <c r="N29" i="4"/>
  <c r="M29" i="4"/>
  <c r="L29" i="4"/>
  <c r="AA29" i="4" s="1"/>
  <c r="AD28" i="4"/>
  <c r="Z28" i="4"/>
  <c r="Y28" i="4"/>
  <c r="W28" i="4"/>
  <c r="V28" i="4"/>
  <c r="AA28" i="4" s="1"/>
  <c r="P28" i="4"/>
  <c r="AE28" i="4" s="1"/>
  <c r="O28" i="4"/>
  <c r="M28" i="4"/>
  <c r="AB28" i="4" s="1"/>
  <c r="L28" i="4"/>
  <c r="D28" i="4"/>
  <c r="N28" i="4" s="1"/>
  <c r="AC27" i="4"/>
  <c r="AB27" i="4"/>
  <c r="Z27" i="4"/>
  <c r="Y27" i="4"/>
  <c r="X27" i="4"/>
  <c r="W27" i="4"/>
  <c r="V27" i="4"/>
  <c r="P27" i="4"/>
  <c r="AE27" i="4" s="1"/>
  <c r="O27" i="4"/>
  <c r="AD27" i="4" s="1"/>
  <c r="N27" i="4"/>
  <c r="M27" i="4"/>
  <c r="L27" i="4"/>
  <c r="AA27" i="4" s="1"/>
  <c r="AA26" i="4"/>
  <c r="Z26" i="4"/>
  <c r="Y26" i="4"/>
  <c r="X26" i="4"/>
  <c r="W26" i="4"/>
  <c r="V26" i="4"/>
  <c r="P26" i="4"/>
  <c r="O26" i="4"/>
  <c r="AD26" i="4" s="1"/>
  <c r="N26" i="4"/>
  <c r="AC26" i="4" s="1"/>
  <c r="M26" i="4"/>
  <c r="AB26" i="4" s="1"/>
  <c r="L26" i="4"/>
  <c r="Z25" i="4"/>
  <c r="AE25" i="4" s="1"/>
  <c r="Y25" i="4"/>
  <c r="AD25" i="4" s="1"/>
  <c r="X25" i="4"/>
  <c r="W25" i="4"/>
  <c r="V25" i="4"/>
  <c r="P25" i="4"/>
  <c r="O25" i="4"/>
  <c r="N25" i="4"/>
  <c r="AC25" i="4" s="1"/>
  <c r="M25" i="4"/>
  <c r="AB25" i="4" s="1"/>
  <c r="L25" i="4"/>
  <c r="AA25" i="4" s="1"/>
  <c r="AE24" i="4"/>
  <c r="AD24" i="4"/>
  <c r="Z24" i="4"/>
  <c r="Y24" i="4"/>
  <c r="X24" i="4"/>
  <c r="W24" i="4"/>
  <c r="AB24" i="4" s="1"/>
  <c r="V24" i="4"/>
  <c r="P24" i="4"/>
  <c r="O24" i="4"/>
  <c r="N24" i="4"/>
  <c r="AC24" i="4" s="1"/>
  <c r="M24" i="4"/>
  <c r="L24" i="4"/>
  <c r="AA24" i="4" s="1"/>
  <c r="AC23" i="4"/>
  <c r="AB23" i="4"/>
  <c r="Z23" i="4"/>
  <c r="Y23" i="4"/>
  <c r="X23" i="4"/>
  <c r="W23" i="4"/>
  <c r="V23" i="4"/>
  <c r="P23" i="4"/>
  <c r="AE23" i="4" s="1"/>
  <c r="O23" i="4"/>
  <c r="AD23" i="4" s="1"/>
  <c r="N23" i="4"/>
  <c r="M23" i="4"/>
  <c r="L23" i="4"/>
  <c r="AA23" i="4" s="1"/>
  <c r="AA22" i="4"/>
  <c r="Z22" i="4"/>
  <c r="Y22" i="4"/>
  <c r="X22" i="4"/>
  <c r="W22" i="4"/>
  <c r="V22" i="4"/>
  <c r="P22" i="4"/>
  <c r="O22" i="4"/>
  <c r="AD22" i="4" s="1"/>
  <c r="N22" i="4"/>
  <c r="AC22" i="4" s="1"/>
  <c r="M22" i="4"/>
  <c r="AB22" i="4" s="1"/>
  <c r="L22" i="4"/>
  <c r="Z21" i="4"/>
  <c r="AE21" i="4" s="1"/>
  <c r="Y21" i="4"/>
  <c r="AD21" i="4" s="1"/>
  <c r="X21" i="4"/>
  <c r="W21" i="4"/>
  <c r="V21" i="4"/>
  <c r="P21" i="4"/>
  <c r="O21" i="4"/>
  <c r="N21" i="4"/>
  <c r="M21" i="4"/>
  <c r="AB21" i="4" s="1"/>
  <c r="L21" i="4"/>
  <c r="AA21" i="4" s="1"/>
  <c r="AE20" i="4"/>
  <c r="AD20" i="4"/>
  <c r="Z20" i="4"/>
  <c r="Y20" i="4"/>
  <c r="X20" i="4"/>
  <c r="AC20" i="4" s="1"/>
  <c r="W20" i="4"/>
  <c r="AB20" i="4" s="1"/>
  <c r="V20" i="4"/>
  <c r="P20" i="4"/>
  <c r="O20" i="4"/>
  <c r="N20" i="4"/>
  <c r="M20" i="4"/>
  <c r="L20" i="4"/>
  <c r="AA20" i="4" s="1"/>
  <c r="AC19" i="4"/>
  <c r="AB19" i="4"/>
  <c r="Z19" i="4"/>
  <c r="Y19" i="4"/>
  <c r="X19" i="4"/>
  <c r="W19" i="4"/>
  <c r="V19" i="4"/>
  <c r="AA19" i="4" s="1"/>
  <c r="P19" i="4"/>
  <c r="AE19" i="4" s="1"/>
  <c r="O19" i="4"/>
  <c r="AD19" i="4" s="1"/>
  <c r="N19" i="4"/>
  <c r="M19" i="4"/>
  <c r="L19" i="4"/>
  <c r="AA18" i="4"/>
  <c r="Z18" i="4"/>
  <c r="Y18" i="4"/>
  <c r="X18" i="4"/>
  <c r="W18" i="4"/>
  <c r="V18" i="4"/>
  <c r="P18" i="4"/>
  <c r="O18" i="4"/>
  <c r="AD18" i="4" s="1"/>
  <c r="N18" i="4"/>
  <c r="AC18" i="4" s="1"/>
  <c r="M18" i="4"/>
  <c r="AB18" i="4" s="1"/>
  <c r="L18" i="4"/>
  <c r="Z17" i="4"/>
  <c r="AE17" i="4" s="1"/>
  <c r="Y17" i="4"/>
  <c r="AD17" i="4" s="1"/>
  <c r="X17" i="4"/>
  <c r="W17" i="4"/>
  <c r="V17" i="4"/>
  <c r="P17" i="4"/>
  <c r="O17" i="4"/>
  <c r="N17" i="4"/>
  <c r="M17" i="4"/>
  <c r="AB17" i="4" s="1"/>
  <c r="L17" i="4"/>
  <c r="AA17" i="4" s="1"/>
  <c r="AE16" i="4"/>
  <c r="AD16" i="4"/>
  <c r="Z16" i="4"/>
  <c r="Y16" i="4"/>
  <c r="X16" i="4"/>
  <c r="AC16" i="4" s="1"/>
  <c r="W16" i="4"/>
  <c r="AB16" i="4" s="1"/>
  <c r="V16" i="4"/>
  <c r="P16" i="4"/>
  <c r="O16" i="4"/>
  <c r="N16" i="4"/>
  <c r="M16" i="4"/>
  <c r="L16" i="4"/>
  <c r="AC15" i="4"/>
  <c r="AB15" i="4"/>
  <c r="Z15" i="4"/>
  <c r="Y15" i="4"/>
  <c r="X15" i="4"/>
  <c r="W15" i="4"/>
  <c r="V15" i="4"/>
  <c r="AA15" i="4" s="1"/>
  <c r="P15" i="4"/>
  <c r="AE15" i="4" s="1"/>
  <c r="O15" i="4"/>
  <c r="AD15" i="4" s="1"/>
  <c r="N15" i="4"/>
  <c r="M15" i="4"/>
  <c r="L15" i="4"/>
  <c r="AA14" i="4"/>
  <c r="Z14" i="4"/>
  <c r="Y14" i="4"/>
  <c r="X14" i="4"/>
  <c r="W14" i="4"/>
  <c r="V14" i="4"/>
  <c r="P14" i="4"/>
  <c r="AE14" i="4" s="1"/>
  <c r="O14" i="4"/>
  <c r="AD14" i="4" s="1"/>
  <c r="N14" i="4"/>
  <c r="AC14" i="4" s="1"/>
  <c r="M14" i="4"/>
  <c r="AB14" i="4" s="1"/>
  <c r="L14" i="4"/>
  <c r="AE13" i="4"/>
  <c r="Z13" i="4"/>
  <c r="Y13" i="4"/>
  <c r="AD13" i="4" s="1"/>
  <c r="X13" i="4"/>
  <c r="W13" i="4"/>
  <c r="V13" i="4"/>
  <c r="P13" i="4"/>
  <c r="O13" i="4"/>
  <c r="M13" i="4"/>
  <c r="AB13" i="4" s="1"/>
  <c r="L13" i="4"/>
  <c r="AA13" i="4" s="1"/>
  <c r="D13" i="4"/>
  <c r="N13" i="4" s="1"/>
  <c r="AE12" i="4"/>
  <c r="AD12" i="4"/>
  <c r="Z12" i="4"/>
  <c r="Y12" i="4"/>
  <c r="X12" i="4"/>
  <c r="AC12" i="4" s="1"/>
  <c r="W12" i="4"/>
  <c r="V12" i="4"/>
  <c r="P12" i="4"/>
  <c r="O12" i="4"/>
  <c r="N12" i="4"/>
  <c r="M12" i="4"/>
  <c r="L12" i="4"/>
  <c r="AA12" i="4" s="1"/>
  <c r="AD11" i="4"/>
  <c r="AC11" i="4"/>
  <c r="AB11" i="4"/>
  <c r="Z11" i="4"/>
  <c r="Y11" i="4"/>
  <c r="X11" i="4"/>
  <c r="W11" i="4"/>
  <c r="V11" i="4"/>
  <c r="AA11" i="4" s="1"/>
  <c r="P11" i="4"/>
  <c r="AE11" i="4" s="1"/>
  <c r="O11" i="4"/>
  <c r="N11" i="4"/>
  <c r="M11" i="4"/>
  <c r="L11" i="4"/>
  <c r="AB10" i="4"/>
  <c r="AA10" i="4"/>
  <c r="Z10" i="4"/>
  <c r="Y10" i="4"/>
  <c r="X10" i="4"/>
  <c r="W10" i="4"/>
  <c r="V10" i="4"/>
  <c r="P10" i="4"/>
  <c r="AE10" i="4" s="1"/>
  <c r="O10" i="4"/>
  <c r="AD10" i="4" s="1"/>
  <c r="N10" i="4"/>
  <c r="AC10" i="4" s="1"/>
  <c r="M10" i="4"/>
  <c r="L10" i="4"/>
  <c r="AH9" i="4"/>
  <c r="AH10" i="4" s="1"/>
  <c r="AH11" i="4" s="1"/>
  <c r="AH12" i="4" s="1"/>
  <c r="Z9" i="4"/>
  <c r="AE9" i="4" s="1"/>
  <c r="Y9" i="4"/>
  <c r="X9" i="4"/>
  <c r="W9" i="4"/>
  <c r="V9" i="4"/>
  <c r="P9" i="4"/>
  <c r="O9" i="4"/>
  <c r="AD9" i="4" s="1"/>
  <c r="N9" i="4"/>
  <c r="AC9" i="4" s="1"/>
  <c r="M9" i="4"/>
  <c r="AB9" i="4" s="1"/>
  <c r="L9" i="4"/>
  <c r="AA9" i="4" s="1"/>
  <c r="AE8" i="4"/>
  <c r="AJ8" i="4" s="1"/>
  <c r="AJ9" i="4" s="1"/>
  <c r="AJ10" i="4" s="1"/>
  <c r="AJ11" i="4" s="1"/>
  <c r="AJ12" i="4" s="1"/>
  <c r="AJ13" i="4" s="1"/>
  <c r="AJ14" i="4" s="1"/>
  <c r="AJ15" i="4" s="1"/>
  <c r="AJ16" i="4" s="1"/>
  <c r="AJ17" i="4" s="1"/>
  <c r="AD8" i="4"/>
  <c r="AI8" i="4" s="1"/>
  <c r="Z8" i="4"/>
  <c r="Y8" i="4"/>
  <c r="X8" i="4"/>
  <c r="AC8" i="4" s="1"/>
  <c r="AH8" i="4" s="1"/>
  <c r="W8" i="4"/>
  <c r="V8" i="4"/>
  <c r="P8" i="4"/>
  <c r="O8" i="4"/>
  <c r="N8" i="4"/>
  <c r="M8" i="4"/>
  <c r="AB8" i="4" s="1"/>
  <c r="AG8" i="4" s="1"/>
  <c r="AG9" i="4" s="1"/>
  <c r="AG10" i="4" s="1"/>
  <c r="AG11" i="4" s="1"/>
  <c r="L8" i="4"/>
  <c r="AA8" i="4" s="1"/>
  <c r="AF8" i="4" s="1"/>
  <c r="AM28" i="3"/>
  <c r="U28" i="3"/>
  <c r="T28" i="3"/>
  <c r="S28" i="3"/>
  <c r="R28" i="3"/>
  <c r="M28" i="3"/>
  <c r="Y28" i="3" s="1"/>
  <c r="L28" i="3"/>
  <c r="K28" i="3"/>
  <c r="J28" i="3"/>
  <c r="AM27" i="3"/>
  <c r="U27" i="3"/>
  <c r="T27" i="3"/>
  <c r="S27" i="3"/>
  <c r="R27" i="3"/>
  <c r="M27" i="3"/>
  <c r="L27" i="3"/>
  <c r="K27" i="3"/>
  <c r="J27" i="3"/>
  <c r="AM26" i="3"/>
  <c r="U26" i="3"/>
  <c r="T26" i="3"/>
  <c r="S26" i="3"/>
  <c r="R26" i="3"/>
  <c r="M26" i="3"/>
  <c r="L26" i="3"/>
  <c r="K26" i="3"/>
  <c r="J26" i="3"/>
  <c r="AM25" i="3"/>
  <c r="U25" i="3"/>
  <c r="T25" i="3"/>
  <c r="S25" i="3"/>
  <c r="R25" i="3"/>
  <c r="M25" i="3"/>
  <c r="L25" i="3"/>
  <c r="K25" i="3"/>
  <c r="J25" i="3"/>
  <c r="AM24" i="3"/>
  <c r="U24" i="3"/>
  <c r="T24" i="3"/>
  <c r="S24" i="3"/>
  <c r="R24" i="3"/>
  <c r="M24" i="3"/>
  <c r="L24" i="3"/>
  <c r="K24" i="3"/>
  <c r="J24" i="3"/>
  <c r="AM23" i="3"/>
  <c r="U23" i="3"/>
  <c r="T23" i="3"/>
  <c r="S23" i="3"/>
  <c r="R23" i="3"/>
  <c r="M23" i="3"/>
  <c r="L23" i="3"/>
  <c r="K23" i="3"/>
  <c r="J23" i="3"/>
  <c r="AM22" i="3"/>
  <c r="U22" i="3"/>
  <c r="T22" i="3"/>
  <c r="S22" i="3"/>
  <c r="R22" i="3"/>
  <c r="M22" i="3"/>
  <c r="L22" i="3"/>
  <c r="K22" i="3"/>
  <c r="J22" i="3"/>
  <c r="AM21" i="3"/>
  <c r="U21" i="3"/>
  <c r="T21" i="3"/>
  <c r="S21" i="3"/>
  <c r="R21" i="3"/>
  <c r="M21" i="3"/>
  <c r="L21" i="3"/>
  <c r="K21" i="3"/>
  <c r="J21" i="3"/>
  <c r="AM20" i="3"/>
  <c r="U20" i="3"/>
  <c r="T20" i="3"/>
  <c r="S20" i="3"/>
  <c r="R20" i="3"/>
  <c r="M20" i="3"/>
  <c r="L20" i="3"/>
  <c r="K20" i="3"/>
  <c r="J20" i="3"/>
  <c r="AM19" i="3"/>
  <c r="U19" i="3"/>
  <c r="T19" i="3"/>
  <c r="S19" i="3"/>
  <c r="R19" i="3"/>
  <c r="M19" i="3"/>
  <c r="Y19" i="3" s="1"/>
  <c r="L19" i="3"/>
  <c r="K19" i="3"/>
  <c r="J19" i="3"/>
  <c r="AM18" i="3"/>
  <c r="U18" i="3"/>
  <c r="T18" i="3"/>
  <c r="S18" i="3"/>
  <c r="R18" i="3"/>
  <c r="M18" i="3"/>
  <c r="L18" i="3"/>
  <c r="K18" i="3"/>
  <c r="J18" i="3"/>
  <c r="AN17" i="3"/>
  <c r="AM17" i="3"/>
  <c r="U17" i="3"/>
  <c r="T17" i="3"/>
  <c r="S17" i="3"/>
  <c r="R17" i="3"/>
  <c r="M17" i="3"/>
  <c r="L17" i="3"/>
  <c r="K17" i="3"/>
  <c r="J17" i="3"/>
  <c r="AN16" i="3"/>
  <c r="AM16" i="3"/>
  <c r="U16" i="3"/>
  <c r="T16" i="3"/>
  <c r="S16" i="3"/>
  <c r="R16" i="3"/>
  <c r="M16" i="3"/>
  <c r="L16" i="3"/>
  <c r="K16" i="3"/>
  <c r="W16" i="3" s="1"/>
  <c r="J16" i="3"/>
  <c r="V16" i="3" s="1"/>
  <c r="AN15" i="3"/>
  <c r="AM15" i="3"/>
  <c r="U15" i="3"/>
  <c r="T15" i="3"/>
  <c r="S15" i="3"/>
  <c r="R15" i="3"/>
  <c r="M15" i="3"/>
  <c r="Y15" i="3" s="1"/>
  <c r="L15" i="3"/>
  <c r="X15" i="3" s="1"/>
  <c r="K15" i="3"/>
  <c r="J15" i="3"/>
  <c r="AN14" i="3"/>
  <c r="AM14" i="3"/>
  <c r="U14" i="3"/>
  <c r="T14" i="3"/>
  <c r="S14" i="3"/>
  <c r="R14" i="3"/>
  <c r="M14" i="3"/>
  <c r="L14" i="3"/>
  <c r="K14" i="3"/>
  <c r="J14" i="3"/>
  <c r="AN13" i="3"/>
  <c r="AM13" i="3"/>
  <c r="U13" i="3"/>
  <c r="T13" i="3"/>
  <c r="S13" i="3"/>
  <c r="R13" i="3"/>
  <c r="M13" i="3"/>
  <c r="L13" i="3"/>
  <c r="K13" i="3"/>
  <c r="J13" i="3"/>
  <c r="AN12" i="3"/>
  <c r="AM12" i="3"/>
  <c r="AG12" i="3"/>
  <c r="AG13" i="3" s="1"/>
  <c r="AG14" i="3" s="1"/>
  <c r="AG15" i="3" s="1"/>
  <c r="AG16" i="3" s="1"/>
  <c r="AG17" i="3" s="1"/>
  <c r="AG18" i="3" s="1"/>
  <c r="AG19" i="3" s="1"/>
  <c r="AG20" i="3" s="1"/>
  <c r="AG21" i="3" s="1"/>
  <c r="AG22" i="3" s="1"/>
  <c r="AG23" i="3" s="1"/>
  <c r="AG24" i="3" s="1"/>
  <c r="AG25" i="3" s="1"/>
  <c r="AG26" i="3" s="1"/>
  <c r="AG27" i="3" s="1"/>
  <c r="AG28" i="3" s="1"/>
  <c r="AG29" i="3" s="1"/>
  <c r="AG30" i="3" s="1"/>
  <c r="AG31" i="3" s="1"/>
  <c r="AG32" i="3" s="1"/>
  <c r="AG33" i="3" s="1"/>
  <c r="AG34" i="3" s="1"/>
  <c r="AG35" i="3" s="1"/>
  <c r="U12" i="3"/>
  <c r="T12" i="3"/>
  <c r="S12" i="3"/>
  <c r="R12" i="3"/>
  <c r="M12" i="3"/>
  <c r="L12" i="3"/>
  <c r="K12" i="3"/>
  <c r="J12" i="3"/>
  <c r="AN11" i="3"/>
  <c r="AM11" i="3"/>
  <c r="U11" i="3"/>
  <c r="T11" i="3"/>
  <c r="S11" i="3"/>
  <c r="R11" i="3"/>
  <c r="M11" i="3"/>
  <c r="L11" i="3"/>
  <c r="K11" i="3"/>
  <c r="J11" i="3"/>
  <c r="AN10" i="3"/>
  <c r="AM10" i="3"/>
  <c r="U10" i="3"/>
  <c r="T10" i="3"/>
  <c r="S10" i="3"/>
  <c r="R10" i="3"/>
  <c r="M10" i="3"/>
  <c r="L10" i="3"/>
  <c r="K10" i="3"/>
  <c r="J10" i="3"/>
  <c r="AN9" i="3"/>
  <c r="AM9" i="3"/>
  <c r="U9" i="3"/>
  <c r="T9" i="3"/>
  <c r="S9" i="3"/>
  <c r="R9" i="3"/>
  <c r="M9" i="3"/>
  <c r="L9" i="3"/>
  <c r="K9" i="3"/>
  <c r="J9" i="3"/>
  <c r="AN8" i="3"/>
  <c r="AM8" i="3"/>
  <c r="U8" i="3"/>
  <c r="T8" i="3"/>
  <c r="S8" i="3"/>
  <c r="R8" i="3"/>
  <c r="M8" i="3"/>
  <c r="L8" i="3"/>
  <c r="K8" i="3"/>
  <c r="J8" i="3"/>
  <c r="AN7" i="3"/>
  <c r="AM7" i="3"/>
  <c r="AG7" i="3"/>
  <c r="AG8" i="3" s="1"/>
  <c r="AG9" i="3" s="1"/>
  <c r="AG10" i="3" s="1"/>
  <c r="U7" i="3"/>
  <c r="T7" i="3"/>
  <c r="S7" i="3"/>
  <c r="R7" i="3"/>
  <c r="M7" i="3"/>
  <c r="L7" i="3"/>
  <c r="K7" i="3"/>
  <c r="J7" i="3"/>
  <c r="AN6" i="3"/>
  <c r="AM6" i="3"/>
  <c r="AF6" i="3"/>
  <c r="AD6" i="3"/>
  <c r="U6" i="3"/>
  <c r="T6" i="3"/>
  <c r="S6" i="3"/>
  <c r="R6" i="3"/>
  <c r="M6" i="3"/>
  <c r="L6" i="3"/>
  <c r="K6" i="3"/>
  <c r="J6" i="3"/>
  <c r="AG36" i="3" l="1"/>
  <c r="AG38" i="3" s="1"/>
  <c r="AG37" i="3"/>
  <c r="V12" i="3"/>
  <c r="W20" i="3"/>
  <c r="V21" i="3"/>
  <c r="Y26" i="3"/>
  <c r="X27" i="3"/>
  <c r="W28" i="3"/>
  <c r="AO15" i="3"/>
  <c r="W27" i="3"/>
  <c r="Y8" i="3"/>
  <c r="Y6" i="3"/>
  <c r="X9" i="3"/>
  <c r="AO10" i="3"/>
  <c r="AO9" i="3"/>
  <c r="V13" i="3"/>
  <c r="AO14" i="3"/>
  <c r="X6" i="3"/>
  <c r="W9" i="3"/>
  <c r="W19" i="3"/>
  <c r="AO7" i="3"/>
  <c r="V18" i="3"/>
  <c r="AO6" i="3"/>
  <c r="AO17" i="3"/>
  <c r="W11" i="3"/>
  <c r="AO11" i="3"/>
  <c r="X14" i="3"/>
  <c r="V19" i="3"/>
  <c r="Y23" i="3"/>
  <c r="X24" i="3"/>
  <c r="W25" i="3"/>
  <c r="X18" i="3"/>
  <c r="Y24" i="3"/>
  <c r="X25" i="3"/>
  <c r="W26" i="3"/>
  <c r="V27" i="3"/>
  <c r="V28" i="3"/>
  <c r="X11" i="3"/>
  <c r="Y14" i="3"/>
  <c r="V15" i="3"/>
  <c r="W8" i="3"/>
  <c r="AO8" i="3"/>
  <c r="Y11" i="3"/>
  <c r="W12" i="3"/>
  <c r="W15" i="3"/>
  <c r="Y18" i="3"/>
  <c r="X19" i="3"/>
  <c r="V20" i="3"/>
  <c r="Y25" i="3"/>
  <c r="X26" i="3"/>
  <c r="X8" i="3"/>
  <c r="V9" i="3"/>
  <c r="X12" i="3"/>
  <c r="V26" i="3"/>
  <c r="AK54" i="4"/>
  <c r="AF55" i="4"/>
  <c r="AG55" i="4"/>
  <c r="AM55" i="4" s="1"/>
  <c r="AM54" i="4"/>
  <c r="AF9" i="4"/>
  <c r="AM8" i="4"/>
  <c r="AK8" i="4"/>
  <c r="AJ18" i="4"/>
  <c r="AJ19" i="4" s="1"/>
  <c r="AJ20" i="4" s="1"/>
  <c r="AJ21" i="4" s="1"/>
  <c r="AJ22" i="4" s="1"/>
  <c r="AJ23" i="4" s="1"/>
  <c r="AJ24" i="4" s="1"/>
  <c r="AJ25" i="4" s="1"/>
  <c r="AJ26" i="4" s="1"/>
  <c r="AJ27" i="4" s="1"/>
  <c r="AJ28" i="4" s="1"/>
  <c r="AJ29" i="4" s="1"/>
  <c r="AJ30" i="4" s="1"/>
  <c r="AJ31" i="4" s="1"/>
  <c r="AJ32" i="4" s="1"/>
  <c r="AJ33" i="4" s="1"/>
  <c r="AJ34" i="4" s="1"/>
  <c r="AJ35" i="4" s="1"/>
  <c r="AJ36" i="4" s="1"/>
  <c r="AJ37" i="4" s="1"/>
  <c r="AJ38" i="4" s="1"/>
  <c r="AJ39" i="4" s="1"/>
  <c r="AJ40" i="4" s="1"/>
  <c r="AJ41" i="4" s="1"/>
  <c r="AJ42" i="4" s="1"/>
  <c r="AJ43" i="4" s="1"/>
  <c r="AH13" i="4"/>
  <c r="AH14" i="4" s="1"/>
  <c r="AH15" i="4" s="1"/>
  <c r="AH16" i="4" s="1"/>
  <c r="AH17" i="4" s="1"/>
  <c r="AH18" i="4" s="1"/>
  <c r="AH19" i="4" s="1"/>
  <c r="AH20" i="4" s="1"/>
  <c r="AH21" i="4" s="1"/>
  <c r="AH22" i="4" s="1"/>
  <c r="AH23" i="4" s="1"/>
  <c r="AH24" i="4" s="1"/>
  <c r="AH25" i="4" s="1"/>
  <c r="AH26" i="4" s="1"/>
  <c r="AH27" i="4" s="1"/>
  <c r="AC13" i="4"/>
  <c r="AE18" i="4"/>
  <c r="AE22" i="4"/>
  <c r="AC38" i="4"/>
  <c r="AE26" i="4"/>
  <c r="AC17" i="4"/>
  <c r="AE33" i="4"/>
  <c r="AC43" i="4"/>
  <c r="AI9" i="4"/>
  <c r="AI10" i="4" s="1"/>
  <c r="AI11" i="4" s="1"/>
  <c r="AI12" i="4" s="1"/>
  <c r="AI13" i="4" s="1"/>
  <c r="AI14" i="4" s="1"/>
  <c r="AI15" i="4" s="1"/>
  <c r="AI16" i="4" s="1"/>
  <c r="AI17" i="4" s="1"/>
  <c r="AI18" i="4" s="1"/>
  <c r="AI19" i="4" s="1"/>
  <c r="AI20" i="4" s="1"/>
  <c r="AI21" i="4" s="1"/>
  <c r="AI22" i="4" s="1"/>
  <c r="AI23" i="4" s="1"/>
  <c r="AI24" i="4" s="1"/>
  <c r="AI25" i="4" s="1"/>
  <c r="AI26" i="4" s="1"/>
  <c r="AI27" i="4" s="1"/>
  <c r="AI28" i="4" s="1"/>
  <c r="AI29" i="4" s="1"/>
  <c r="AC34" i="4"/>
  <c r="AD30" i="4"/>
  <c r="AC40" i="4"/>
  <c r="AA37" i="4"/>
  <c r="AB12" i="4"/>
  <c r="AG12" i="4" s="1"/>
  <c r="AG13" i="4" s="1"/>
  <c r="AG14" i="4" s="1"/>
  <c r="AG15" i="4" s="1"/>
  <c r="AG16" i="4" s="1"/>
  <c r="AG17" i="4" s="1"/>
  <c r="AG18" i="4" s="1"/>
  <c r="AG19" i="4" s="1"/>
  <c r="AG20" i="4" s="1"/>
  <c r="AG21" i="4" s="1"/>
  <c r="AG22" i="4" s="1"/>
  <c r="AG23" i="4" s="1"/>
  <c r="AG24" i="4" s="1"/>
  <c r="AA16" i="4"/>
  <c r="AC21" i="4"/>
  <c r="AB29" i="4"/>
  <c r="AA33" i="4"/>
  <c r="AA43" i="4"/>
  <c r="X43" i="4"/>
  <c r="Z33" i="4"/>
  <c r="X28" i="4"/>
  <c r="AC28" i="4" s="1"/>
  <c r="X42" i="4"/>
  <c r="AC42" i="4" s="1"/>
  <c r="Y17" i="3"/>
  <c r="W18" i="3"/>
  <c r="Y22" i="3"/>
  <c r="X23" i="3"/>
  <c r="W24" i="3"/>
  <c r="V25" i="3"/>
  <c r="V10" i="3"/>
  <c r="Y12" i="3"/>
  <c r="AO16" i="3"/>
  <c r="W7" i="3"/>
  <c r="AA7" i="3" s="1"/>
  <c r="AA8" i="3" s="1"/>
  <c r="W10" i="3"/>
  <c r="W13" i="3"/>
  <c r="AO13" i="3"/>
  <c r="X16" i="3"/>
  <c r="V17" i="3"/>
  <c r="X20" i="3"/>
  <c r="W21" i="3"/>
  <c r="V22" i="3"/>
  <c r="Y27" i="3"/>
  <c r="X28" i="3"/>
  <c r="AO12" i="3"/>
  <c r="V6" i="3"/>
  <c r="X7" i="3"/>
  <c r="AB7" i="3" s="1"/>
  <c r="X10" i="3"/>
  <c r="X13" i="3"/>
  <c r="V14" i="3"/>
  <c r="Y16" i="3"/>
  <c r="W17" i="3"/>
  <c r="Y20" i="3"/>
  <c r="X21" i="3"/>
  <c r="W22" i="3"/>
  <c r="V23" i="3"/>
  <c r="V7" i="3"/>
  <c r="Z7" i="3" s="1"/>
  <c r="Y9" i="3"/>
  <c r="W6" i="3"/>
  <c r="Y7" i="3"/>
  <c r="AC7" i="3" s="1"/>
  <c r="AC8" i="3" s="1"/>
  <c r="V8" i="3"/>
  <c r="Y10" i="3"/>
  <c r="V11" i="3"/>
  <c r="Y13" i="3"/>
  <c r="W14" i="3"/>
  <c r="X17" i="3"/>
  <c r="Y21" i="3"/>
  <c r="X22" i="3"/>
  <c r="W23" i="3"/>
  <c r="V24" i="3"/>
  <c r="AA9" i="3" l="1"/>
  <c r="AA10" i="3" s="1"/>
  <c r="AA11" i="3" s="1"/>
  <c r="AA12" i="3" s="1"/>
  <c r="AA13" i="3" s="1"/>
  <c r="AA14" i="3" s="1"/>
  <c r="AA15" i="3" s="1"/>
  <c r="AA16" i="3" s="1"/>
  <c r="AA17" i="3" s="1"/>
  <c r="AA18" i="3" s="1"/>
  <c r="AA19" i="3" s="1"/>
  <c r="AA20" i="3" s="1"/>
  <c r="AA21" i="3" s="1"/>
  <c r="AA22" i="3" s="1"/>
  <c r="AA23" i="3" s="1"/>
  <c r="AA24" i="3" s="1"/>
  <c r="AA25" i="3" s="1"/>
  <c r="AA26" i="3" s="1"/>
  <c r="AA27" i="3" s="1"/>
  <c r="AA28" i="3" s="1"/>
  <c r="AA29" i="3" s="1"/>
  <c r="AA30" i="3" s="1"/>
  <c r="AA31" i="3" s="1"/>
  <c r="AA32" i="3" s="1"/>
  <c r="AA33" i="3" s="1"/>
  <c r="AA34" i="3" s="1"/>
  <c r="AA35" i="3" s="1"/>
  <c r="Z8" i="3"/>
  <c r="Z9" i="3" s="1"/>
  <c r="AD7" i="3"/>
  <c r="AB8" i="3"/>
  <c r="AB9" i="3" s="1"/>
  <c r="AB10" i="3" s="1"/>
  <c r="AB11" i="3" s="1"/>
  <c r="AB12" i="3" s="1"/>
  <c r="AB13" i="3" s="1"/>
  <c r="AB14" i="3" s="1"/>
  <c r="AB15" i="3" s="1"/>
  <c r="AB16" i="3" s="1"/>
  <c r="AB17" i="3" s="1"/>
  <c r="AB18" i="3" s="1"/>
  <c r="AB19" i="3" s="1"/>
  <c r="AB20" i="3" s="1"/>
  <c r="AB21" i="3" s="1"/>
  <c r="AB22" i="3" s="1"/>
  <c r="AB23" i="3" s="1"/>
  <c r="AB24" i="3" s="1"/>
  <c r="AB25" i="3" s="1"/>
  <c r="AB26" i="3" s="1"/>
  <c r="AB27" i="3" s="1"/>
  <c r="AB28" i="3" s="1"/>
  <c r="AB29" i="3" s="1"/>
  <c r="AB30" i="3" s="1"/>
  <c r="AB31" i="3" s="1"/>
  <c r="AB32" i="3" s="1"/>
  <c r="AB33" i="3" s="1"/>
  <c r="AB34" i="3" s="1"/>
  <c r="AB35" i="3" s="1"/>
  <c r="AK55" i="4"/>
  <c r="AG25" i="4"/>
  <c r="AM24" i="4"/>
  <c r="AH28" i="4"/>
  <c r="AH29" i="4" s="1"/>
  <c r="AH30" i="4" s="1"/>
  <c r="AH31" i="4" s="1"/>
  <c r="AH32" i="4" s="1"/>
  <c r="AH33" i="4" s="1"/>
  <c r="AH34" i="4" s="1"/>
  <c r="AH35" i="4" s="1"/>
  <c r="AH36" i="4" s="1"/>
  <c r="AH37" i="4" s="1"/>
  <c r="AH38" i="4" s="1"/>
  <c r="AH39" i="4" s="1"/>
  <c r="AH40" i="4" s="1"/>
  <c r="AH41" i="4" s="1"/>
  <c r="AH42" i="4" s="1"/>
  <c r="AH43" i="4" s="1"/>
  <c r="AF10" i="4"/>
  <c r="AM9" i="4"/>
  <c r="AK9" i="4"/>
  <c r="AI30" i="4"/>
  <c r="AI31" i="4" s="1"/>
  <c r="AI32" i="4" s="1"/>
  <c r="AI33" i="4" s="1"/>
  <c r="AI34" i="4" s="1"/>
  <c r="AI35" i="4" s="1"/>
  <c r="AI36" i="4" s="1"/>
  <c r="AI37" i="4" s="1"/>
  <c r="AI38" i="4" s="1"/>
  <c r="AI39" i="4" s="1"/>
  <c r="AI40" i="4" s="1"/>
  <c r="AI41" i="4" s="1"/>
  <c r="AI42" i="4" s="1"/>
  <c r="AI43" i="4" s="1"/>
  <c r="AF7" i="3"/>
  <c r="AC9" i="3"/>
  <c r="AA36" i="3" l="1"/>
  <c r="AA38" i="3" s="1"/>
  <c r="AA37" i="3"/>
  <c r="AB36" i="3"/>
  <c r="AB38" i="3" s="1"/>
  <c r="AB37" i="3"/>
  <c r="AD8" i="3"/>
  <c r="AF8" i="3"/>
  <c r="AF11" i="4"/>
  <c r="AM10" i="4"/>
  <c r="AK10" i="4"/>
  <c r="AG26" i="4"/>
  <c r="AM25" i="4"/>
  <c r="AD9" i="3"/>
  <c r="AC10" i="3"/>
  <c r="AF9" i="3"/>
  <c r="Z10" i="3"/>
  <c r="AG27" i="4" l="1"/>
  <c r="AM26" i="4"/>
  <c r="AF12" i="4"/>
  <c r="AM11" i="4"/>
  <c r="AK11" i="4"/>
  <c r="Z11" i="3"/>
  <c r="AF10" i="3"/>
  <c r="AC11" i="3"/>
  <c r="AD10" i="3"/>
  <c r="AM12" i="4" l="1"/>
  <c r="AK12" i="4"/>
  <c r="AF13" i="4"/>
  <c r="AG28" i="4"/>
  <c r="AM27" i="4"/>
  <c r="AC12" i="3"/>
  <c r="AD11" i="3"/>
  <c r="Z12" i="3"/>
  <c r="AF11" i="3"/>
  <c r="AM28" i="4" l="1"/>
  <c r="AG29" i="4"/>
  <c r="AF14" i="4"/>
  <c r="AM13" i="4"/>
  <c r="AK13" i="4"/>
  <c r="Z13" i="3"/>
  <c r="AF12" i="3"/>
  <c r="AD12" i="3"/>
  <c r="AC13" i="3"/>
  <c r="AF15" i="4" l="1"/>
  <c r="AM14" i="4"/>
  <c r="AK14" i="4"/>
  <c r="AM29" i="4"/>
  <c r="AG30" i="4"/>
  <c r="AD13" i="3"/>
  <c r="AC14" i="3"/>
  <c r="Z14" i="3"/>
  <c r="AF13" i="3"/>
  <c r="AG31" i="4" l="1"/>
  <c r="AM30" i="4"/>
  <c r="AK15" i="4"/>
  <c r="AF16" i="4"/>
  <c r="AM15" i="4"/>
  <c r="AD14" i="3"/>
  <c r="AC15" i="3"/>
  <c r="Z15" i="3"/>
  <c r="AF14" i="3"/>
  <c r="AK16" i="4" l="1"/>
  <c r="AM16" i="4"/>
  <c r="AF17" i="4"/>
  <c r="AM31" i="4"/>
  <c r="AG32" i="4"/>
  <c r="AF15" i="3"/>
  <c r="Z16" i="3"/>
  <c r="AC16" i="3"/>
  <c r="AD15" i="3"/>
  <c r="AF18" i="4" l="1"/>
  <c r="AM17" i="4"/>
  <c r="AK17" i="4"/>
  <c r="AG33" i="4"/>
  <c r="AM32" i="4"/>
  <c r="AD16" i="3"/>
  <c r="AC17" i="3"/>
  <c r="Z17" i="3"/>
  <c r="AF16" i="3"/>
  <c r="AK18" i="4" l="1"/>
  <c r="AF19" i="4"/>
  <c r="AM18" i="4"/>
  <c r="AG34" i="4"/>
  <c r="AM33" i="4"/>
  <c r="Z18" i="3"/>
  <c r="AF17" i="3"/>
  <c r="AD17" i="3"/>
  <c r="AC18" i="3"/>
  <c r="AG35" i="4" l="1"/>
  <c r="AM34" i="4"/>
  <c r="AK19" i="4"/>
  <c r="AF20" i="4"/>
  <c r="AM19" i="4"/>
  <c r="AD18" i="3"/>
  <c r="AC19" i="3"/>
  <c r="AF18" i="3"/>
  <c r="AJ18" i="3" s="1"/>
  <c r="AN18" i="3" s="1"/>
  <c r="Z19" i="3"/>
  <c r="AG36" i="4" l="1"/>
  <c r="AM35" i="4"/>
  <c r="AK20" i="4"/>
  <c r="AF21" i="4"/>
  <c r="AM20" i="4"/>
  <c r="AF19" i="3"/>
  <c r="AJ19" i="3" s="1"/>
  <c r="AN19" i="3" s="1"/>
  <c r="AO19" i="3" s="1"/>
  <c r="Z20" i="3"/>
  <c r="AO18" i="3"/>
  <c r="AD19" i="3"/>
  <c r="AC20" i="3"/>
  <c r="AF22" i="4" l="1"/>
  <c r="AM21" i="4"/>
  <c r="AK21" i="4"/>
  <c r="AG37" i="4"/>
  <c r="AM36" i="4"/>
  <c r="AC21" i="3"/>
  <c r="AD20" i="3"/>
  <c r="Z21" i="3"/>
  <c r="AF20" i="3"/>
  <c r="AJ20" i="3" s="1"/>
  <c r="AN20" i="3" s="1"/>
  <c r="AO20" i="3" s="1"/>
  <c r="AF23" i="4" l="1"/>
  <c r="AM22" i="4"/>
  <c r="AK22" i="4"/>
  <c r="AG38" i="4"/>
  <c r="AM37" i="4"/>
  <c r="AF21" i="3"/>
  <c r="AJ21" i="3" s="1"/>
  <c r="AN21" i="3" s="1"/>
  <c r="AO21" i="3" s="1"/>
  <c r="Z22" i="3"/>
  <c r="AC22" i="3"/>
  <c r="AD21" i="3"/>
  <c r="AG39" i="4" l="1"/>
  <c r="AM38" i="4"/>
  <c r="AK23" i="4"/>
  <c r="AF24" i="4"/>
  <c r="AM23" i="4"/>
  <c r="AD22" i="3"/>
  <c r="AC23" i="3"/>
  <c r="Z23" i="3"/>
  <c r="AF22" i="3"/>
  <c r="AJ22" i="3" s="1"/>
  <c r="AN22" i="3" s="1"/>
  <c r="AO22" i="3" s="1"/>
  <c r="AK24" i="4" l="1"/>
  <c r="AF25" i="4"/>
  <c r="AG40" i="4"/>
  <c r="AM39" i="4"/>
  <c r="AD23" i="3"/>
  <c r="AC24" i="3"/>
  <c r="AF23" i="3"/>
  <c r="AJ23" i="3" s="1"/>
  <c r="AN23" i="3" s="1"/>
  <c r="AO23" i="3" s="1"/>
  <c r="Z24" i="3"/>
  <c r="AG41" i="4" l="1"/>
  <c r="AM40" i="4"/>
  <c r="AF26" i="4"/>
  <c r="AK25" i="4"/>
  <c r="AD24" i="3"/>
  <c r="AC25" i="3"/>
  <c r="AF24" i="3"/>
  <c r="AJ24" i="3" s="1"/>
  <c r="AN24" i="3" s="1"/>
  <c r="AO24" i="3" s="1"/>
  <c r="Z25" i="3"/>
  <c r="AF27" i="4" l="1"/>
  <c r="AK26" i="4"/>
  <c r="AG42" i="4"/>
  <c r="AM41" i="4"/>
  <c r="Z26" i="3"/>
  <c r="AF25" i="3"/>
  <c r="AJ25" i="3" s="1"/>
  <c r="AN25" i="3" s="1"/>
  <c r="AO25" i="3" s="1"/>
  <c r="AD25" i="3"/>
  <c r="AC26" i="3"/>
  <c r="AG43" i="4" l="1"/>
  <c r="AM43" i="4" s="1"/>
  <c r="AM42" i="4"/>
  <c r="AF28" i="4"/>
  <c r="AK27" i="4"/>
  <c r="AD26" i="3"/>
  <c r="AC27" i="3"/>
  <c r="AC28" i="3" s="1"/>
  <c r="AC29" i="3" s="1"/>
  <c r="AC30" i="3" s="1"/>
  <c r="AC31" i="3" s="1"/>
  <c r="AC32" i="3" s="1"/>
  <c r="AC33" i="3" s="1"/>
  <c r="AC34" i="3" s="1"/>
  <c r="AC35" i="3" s="1"/>
  <c r="Z27" i="3"/>
  <c r="AF26" i="3"/>
  <c r="AC36" i="3" l="1"/>
  <c r="AC38" i="3" s="1"/>
  <c r="AC37" i="3"/>
  <c r="AJ26" i="3"/>
  <c r="AN26" i="3" s="1"/>
  <c r="AO26" i="3" s="1"/>
  <c r="AP26" i="3" s="1"/>
  <c r="AF29" i="4"/>
  <c r="AK28" i="4"/>
  <c r="Z28" i="3"/>
  <c r="AF27" i="3"/>
  <c r="AJ27" i="3" s="1"/>
  <c r="AN27" i="3" s="1"/>
  <c r="AO27" i="3" s="1"/>
  <c r="AF28" i="3" l="1"/>
  <c r="AJ28" i="3" s="1"/>
  <c r="AN28" i="3" s="1"/>
  <c r="AO28" i="3" s="1"/>
  <c r="AP28" i="3" s="1"/>
  <c r="Z29" i="3"/>
  <c r="AF30" i="4"/>
  <c r="AK29" i="4"/>
  <c r="AF29" i="3" l="1"/>
  <c r="AJ29" i="3" s="1"/>
  <c r="AN29" i="3" s="1"/>
  <c r="AO29" i="3" s="1"/>
  <c r="AP29" i="3" s="1"/>
  <c r="Z30" i="3"/>
  <c r="AF31" i="4"/>
  <c r="AK30" i="4"/>
  <c r="AF30" i="3" l="1"/>
  <c r="AJ30" i="3" s="1"/>
  <c r="AN30" i="3" s="1"/>
  <c r="Z31" i="3"/>
  <c r="AF32" i="4"/>
  <c r="AK31" i="4"/>
  <c r="AF31" i="3" l="1"/>
  <c r="AJ31" i="3" s="1"/>
  <c r="AN31" i="3" s="1"/>
  <c r="AO31" i="3" s="1"/>
  <c r="AP31" i="3" s="1"/>
  <c r="Z32" i="3"/>
  <c r="AO30" i="3"/>
  <c r="AP30" i="3" s="1"/>
  <c r="AF33" i="4"/>
  <c r="AK32" i="4"/>
  <c r="AF32" i="3" l="1"/>
  <c r="AJ32" i="3" s="1"/>
  <c r="AN32" i="3" s="1"/>
  <c r="Z33" i="3"/>
  <c r="AK33" i="4"/>
  <c r="AF34" i="4"/>
  <c r="AF33" i="3" l="1"/>
  <c r="AJ33" i="3" s="1"/>
  <c r="AN33" i="3" s="1"/>
  <c r="AO33" i="3" s="1"/>
  <c r="AP33" i="3" s="1"/>
  <c r="Z34" i="3"/>
  <c r="AO32" i="3"/>
  <c r="AP32" i="3"/>
  <c r="AF35" i="4"/>
  <c r="AK34" i="4"/>
  <c r="Z35" i="3" l="1"/>
  <c r="Z37" i="3" s="1"/>
  <c r="AF37" i="3" s="1"/>
  <c r="AF34" i="3"/>
  <c r="AJ34" i="3" s="1"/>
  <c r="AN34" i="3" s="1"/>
  <c r="AK35" i="4"/>
  <c r="AF36" i="4"/>
  <c r="Z36" i="3" l="1"/>
  <c r="AJ37" i="3" s="1"/>
  <c r="AN37" i="3" s="1"/>
  <c r="AF35" i="3"/>
  <c r="AJ35" i="3" s="1"/>
  <c r="AN35" i="3" s="1"/>
  <c r="AO34" i="3"/>
  <c r="AP34" i="3" s="1"/>
  <c r="AF37" i="4"/>
  <c r="AK36" i="4"/>
  <c r="AO37" i="3" l="1"/>
  <c r="AP37" i="3" s="1"/>
  <c r="AF36" i="3"/>
  <c r="AJ36" i="3" s="1"/>
  <c r="AN36" i="3" s="1"/>
  <c r="Z38" i="3"/>
  <c r="AF38" i="3" s="1"/>
  <c r="AJ38" i="3" s="1"/>
  <c r="AN38" i="3" s="1"/>
  <c r="AO35" i="3"/>
  <c r="AP35" i="3" s="1"/>
  <c r="AK37" i="4"/>
  <c r="AF38" i="4"/>
  <c r="AO36" i="3" l="1"/>
  <c r="AP36" i="3" s="1"/>
  <c r="AO38" i="3"/>
  <c r="AP38" i="3" s="1"/>
  <c r="AF39" i="4"/>
  <c r="AK38" i="4"/>
  <c r="AF40" i="4" l="1"/>
  <c r="AK39" i="4"/>
  <c r="AF41" i="4" l="1"/>
  <c r="AK40" i="4"/>
  <c r="AF42" i="4" l="1"/>
  <c r="AK41" i="4"/>
  <c r="AF43" i="4" l="1"/>
  <c r="AK43" i="4" s="1"/>
  <c r="AK42" i="4"/>
</calcChain>
</file>

<file path=xl/sharedStrings.xml><?xml version="1.0" encoding="utf-8"?>
<sst xmlns="http://schemas.openxmlformats.org/spreadsheetml/2006/main" count="902" uniqueCount="499">
  <si>
    <t>May</t>
  </si>
  <si>
    <t>Plant in Service Balance</t>
  </si>
  <si>
    <t>Depr Rate (FERC)</t>
  </si>
  <si>
    <t>Depr Expense (FERC)</t>
  </si>
  <si>
    <t>Depr Rate (Book)</t>
  </si>
  <si>
    <t>Depr Expense (Book)</t>
  </si>
  <si>
    <t>Variance</t>
  </si>
  <si>
    <t>Accumulated Depreciation Variance</t>
  </si>
  <si>
    <t>Month</t>
  </si>
  <si>
    <t>Transmission - 35300 Station Equipment</t>
  </si>
  <si>
    <t>Transmission - 35301 Station Equipment</t>
  </si>
  <si>
    <t>Transmission - 35500 Poles and Fixtures</t>
  </si>
  <si>
    <t>Transmission - 35600 Overhead Conductors and Devices</t>
  </si>
  <si>
    <t>Total Transmission variance</t>
  </si>
  <si>
    <t>FIT Rate</t>
  </si>
  <si>
    <t>ADIT Impact</t>
  </si>
  <si>
    <t>EDFIT Impact</t>
  </si>
  <si>
    <t>GP</t>
  </si>
  <si>
    <t>TP</t>
  </si>
  <si>
    <t>Total Rate Base Impact</t>
  </si>
  <si>
    <t>Return on Rate Base</t>
  </si>
  <si>
    <t>Weighted LT Debt</t>
  </si>
  <si>
    <t>Tax Factor</t>
  </si>
  <si>
    <t>Return</t>
  </si>
  <si>
    <t>Taxes</t>
  </si>
  <si>
    <t>Revenue Requirement</t>
  </si>
  <si>
    <t>GSU already Removed</t>
  </si>
  <si>
    <t>Cheyenne Light, Fuel &amp; Power</t>
  </si>
  <si>
    <t>Corriedale Depreciation adjustment workpaper</t>
  </si>
  <si>
    <t>Transmission - 35002 Land and Land Rights</t>
  </si>
  <si>
    <t>Transmission - 35003 Land and Land Rights</t>
  </si>
  <si>
    <t>Total Transmission</t>
  </si>
  <si>
    <t>135301 - Ele Trans Sub-Stn Eq GSU</t>
  </si>
  <si>
    <t>Sum of ending_balance</t>
  </si>
  <si>
    <t>Column Labels</t>
  </si>
  <si>
    <t>Row Labels</t>
  </si>
  <si>
    <t>Grand Total</t>
  </si>
  <si>
    <t>Jul</t>
  </si>
  <si>
    <t>Aug</t>
  </si>
  <si>
    <t>Sep</t>
  </si>
  <si>
    <t>Oct</t>
  </si>
  <si>
    <t>Nov</t>
  </si>
  <si>
    <t>Dec</t>
  </si>
  <si>
    <t>Plant Account</t>
  </si>
  <si>
    <t>353</t>
  </si>
  <si>
    <t>2021</t>
  </si>
  <si>
    <t>Jan</t>
  </si>
  <si>
    <t>Feb</t>
  </si>
  <si>
    <t>Mar</t>
  </si>
  <si>
    <t>Apr</t>
  </si>
  <si>
    <t>Jun</t>
  </si>
  <si>
    <t>Total Transmission Depreciation variance</t>
  </si>
  <si>
    <t>King Ranch Depreciation adjustment workpaper</t>
  </si>
  <si>
    <t>Corriedale Assets</t>
  </si>
  <si>
    <t>35300 Station Equipment</t>
  </si>
  <si>
    <t>35301 Station Equipment</t>
  </si>
  <si>
    <t>35500 Poles and Fixtures</t>
  </si>
  <si>
    <t>35600 Overhead Conductors and Devices</t>
  </si>
  <si>
    <t>Generation Step-Up Units</t>
  </si>
  <si>
    <t>Total Depreciation Exp variance</t>
  </si>
  <si>
    <t>13 Month Average</t>
  </si>
  <si>
    <t>Net GSU</t>
  </si>
  <si>
    <t>2022</t>
  </si>
  <si>
    <t>Generator Step Up Units</t>
  </si>
  <si>
    <t>Retirement Accrual</t>
  </si>
  <si>
    <t>Act Att-H, Page 4, Line 3</t>
  </si>
  <si>
    <t xml:space="preserve">Transmission Plant to Exclude </t>
  </si>
  <si>
    <t>Description</t>
  </si>
  <si>
    <t>BOY Balance</t>
  </si>
  <si>
    <t>EOY Balance</t>
  </si>
  <si>
    <t>274.2.b &amp; 275.2.k</t>
  </si>
  <si>
    <t>Corriedale Assets Using different Depreciation Rates</t>
  </si>
  <si>
    <t>King Ranch Substation Assets Using different Depreciation Rates</t>
  </si>
  <si>
    <t>Worksheet A3</t>
  </si>
  <si>
    <t>Accumulated Deferred Income Taxes</t>
  </si>
  <si>
    <t>Adjusted Transmission Depreciation, A-3 Line 3 Adj</t>
  </si>
  <si>
    <t>336.7.f</t>
  </si>
  <si>
    <t>Adjusted Transmission Depreciation; Att-H, Page 3, Line 9</t>
  </si>
  <si>
    <t>Actual Attachment H</t>
  </si>
  <si>
    <t>DEPRECIATION AND AMORTIZATION EXPENSE (Note A)</t>
  </si>
  <si>
    <t>Transmission Accumulated Depreciation Workpaper</t>
  </si>
  <si>
    <t>Adjustment to</t>
  </si>
  <si>
    <t>Transmission</t>
  </si>
  <si>
    <t>FERC Rates</t>
  </si>
  <si>
    <t>(e)</t>
  </si>
  <si>
    <t>219.25.c</t>
  </si>
  <si>
    <t>Corriedale</t>
  </si>
  <si>
    <t>King Ranch</t>
  </si>
  <si>
    <t>In the Template</t>
  </si>
  <si>
    <t>December Prior Year</t>
  </si>
  <si>
    <t>January</t>
  </si>
  <si>
    <t>February</t>
  </si>
  <si>
    <t xml:space="preserve">March </t>
  </si>
  <si>
    <t>April</t>
  </si>
  <si>
    <t>June</t>
  </si>
  <si>
    <t>July</t>
  </si>
  <si>
    <t xml:space="preserve">August </t>
  </si>
  <si>
    <t>September</t>
  </si>
  <si>
    <t>October</t>
  </si>
  <si>
    <t>November</t>
  </si>
  <si>
    <t xml:space="preserve">December </t>
  </si>
  <si>
    <t>Worksheet A4</t>
  </si>
  <si>
    <t>Items in the Updated Reference column highlighted in gray are changes from the Tariff and As Filed column.</t>
  </si>
  <si>
    <t>Note 1:</t>
  </si>
  <si>
    <t>Worksheet A7, Column (e )</t>
  </si>
  <si>
    <t>Incentive Return</t>
  </si>
  <si>
    <t>(Sum of Lines 28-30)</t>
  </si>
  <si>
    <t xml:space="preserve">Total </t>
  </si>
  <si>
    <t>Line 27</t>
  </si>
  <si>
    <t xml:space="preserve">  Common Stock </t>
  </si>
  <si>
    <t>112.3.c</t>
  </si>
  <si>
    <t xml:space="preserve">  Preferred Stock </t>
  </si>
  <si>
    <t xml:space="preserve"> 112, sum of  18.c through 21.c</t>
  </si>
  <si>
    <t xml:space="preserve">  Long Term Debt</t>
  </si>
  <si>
    <t>(Line 23 less lines 24, 25, 26)</t>
  </si>
  <si>
    <t>Common Stock</t>
  </si>
  <si>
    <t xml:space="preserve">112.15.c  </t>
  </si>
  <si>
    <t>Less Account 219</t>
  </si>
  <si>
    <t xml:space="preserve">112.12.c  </t>
  </si>
  <si>
    <t xml:space="preserve">Less Account 216.1 </t>
  </si>
  <si>
    <t xml:space="preserve">(Line 29) </t>
  </si>
  <si>
    <t xml:space="preserve">(Line 28) </t>
  </si>
  <si>
    <t xml:space="preserve">Less Preferred Stock </t>
  </si>
  <si>
    <t>112.16.c</t>
  </si>
  <si>
    <t>Proprietary Capital</t>
  </si>
  <si>
    <t>Development of Common Stock:</t>
  </si>
  <si>
    <t>118.29.c (positive number)</t>
  </si>
  <si>
    <t>Preferred Dividends</t>
  </si>
  <si>
    <t>117, Column c, lines 62+63+64-65-66+67</t>
  </si>
  <si>
    <t>Long Term Interest</t>
  </si>
  <si>
    <t>RETURN (R)</t>
  </si>
  <si>
    <t>(Sum of Lines 17-19)</t>
  </si>
  <si>
    <t xml:space="preserve">  Total  </t>
  </si>
  <si>
    <t>201.3.x</t>
  </si>
  <si>
    <t xml:space="preserve">  Other</t>
  </si>
  <si>
    <t>201.3.d</t>
  </si>
  <si>
    <t xml:space="preserve">  Gas</t>
  </si>
  <si>
    <t>200.3.c</t>
  </si>
  <si>
    <t xml:space="preserve">  Electric</t>
  </si>
  <si>
    <t xml:space="preserve">COMMON PLANT ALLOCATOR  (CE) </t>
  </si>
  <si>
    <t>(Sum of Lines 12-15)</t>
  </si>
  <si>
    <t>354.24, 25, 26.b</t>
  </si>
  <si>
    <t>354.23.b</t>
  </si>
  <si>
    <t xml:space="preserve">  Distribution</t>
  </si>
  <si>
    <t>354.21.b</t>
  </si>
  <si>
    <t xml:space="preserve">  Transmission</t>
  </si>
  <si>
    <t>354.20.b</t>
  </si>
  <si>
    <t xml:space="preserve">  Production</t>
  </si>
  <si>
    <t>Form 1 Reference</t>
  </si>
  <si>
    <t xml:space="preserve"> </t>
  </si>
  <si>
    <t>WAGES &amp; SALARY ALLOCATOR   (W&amp;S)</t>
  </si>
  <si>
    <t>(Line 9 times Line 10)</t>
  </si>
  <si>
    <t>% of transmission expenses included in wholesale Rates</t>
  </si>
  <si>
    <t>(Line 5)</t>
  </si>
  <si>
    <t xml:space="preserve">% of transmission plant included in wholesale Rates  </t>
  </si>
  <si>
    <t>(Line 8 divided by Line 6)</t>
  </si>
  <si>
    <t xml:space="preserve">% of transmission expenses after adjustment  </t>
  </si>
  <si>
    <t>(Line 6 less Line 7)</t>
  </si>
  <si>
    <t>Included transmission expenses</t>
  </si>
  <si>
    <t>(Note E)</t>
  </si>
  <si>
    <t xml:space="preserve">Less transmission expenses included in OATT Ancillary Services </t>
  </si>
  <si>
    <t>(Page 3, Line 1, column 3)</t>
  </si>
  <si>
    <t xml:space="preserve">Total transmission expenses  </t>
  </si>
  <si>
    <t xml:space="preserve">TRANSMISSION EXPENSES </t>
  </si>
  <si>
    <t xml:space="preserve"> (Line 4 divided by Line 1)</t>
  </si>
  <si>
    <t xml:space="preserve">Percentage of transmission plant included in Wholesale Rates </t>
  </si>
  <si>
    <t>(Line 1 less Lines 2 &amp; 3)</t>
  </si>
  <si>
    <t xml:space="preserve">Transmission plant included in Wholesale Rates  </t>
  </si>
  <si>
    <t>(Note M), See Act Att-H, Page 4, Line 3 Adj tab</t>
  </si>
  <si>
    <t>(Note M)</t>
  </si>
  <si>
    <t xml:space="preserve">Less transmission plant included in OATT Ancillary Services </t>
  </si>
  <si>
    <t>(Note L)</t>
  </si>
  <si>
    <t xml:space="preserve">Less transmission plant excluded from Wholesale Rates </t>
  </si>
  <si>
    <t>(Page 2, Line 2, Column 3)</t>
  </si>
  <si>
    <t>Total transmission plant</t>
  </si>
  <si>
    <t>TRANSMISSION PLANT INCLUDED IN RATES</t>
  </si>
  <si>
    <t>No.</t>
  </si>
  <si>
    <t>(2)</t>
  </si>
  <si>
    <t>(1)</t>
  </si>
  <si>
    <t>Line</t>
  </si>
  <si>
    <t>Page 4</t>
  </si>
  <si>
    <t xml:space="preserve">Formula Rate - Non-Levelized </t>
  </si>
  <si>
    <t>(Sum of Lines 8, 12, 20, 27, 28)</t>
  </si>
  <si>
    <t>REV. REQUIREMENT</t>
  </si>
  <si>
    <t>(Page 2, Line 32 x Page 4, Line 31, Col. (5)) + Page 4, Line 32</t>
  </si>
  <si>
    <t xml:space="preserve">  Rate Base * Rate of Return plus Incentive Return</t>
  </si>
  <si>
    <t xml:space="preserve">RETURN </t>
  </si>
  <si>
    <t>(Sum of Lines 25 and 26b less lines 26, 26a )</t>
  </si>
  <si>
    <t>Total Income Taxes</t>
  </si>
  <si>
    <t>(Line 23 times Line 24b)</t>
  </si>
  <si>
    <t>Permanent Differences Tax Adjustment</t>
  </si>
  <si>
    <t>26b</t>
  </si>
  <si>
    <t>(Line 23 times Line 24a)</t>
  </si>
  <si>
    <t xml:space="preserve">Excess Deferred Income Tax Adjustment </t>
  </si>
  <si>
    <t>26a</t>
  </si>
  <si>
    <t>(Line 23 times Line 24)</t>
  </si>
  <si>
    <t>ITC Adjustment</t>
  </si>
  <si>
    <t>(Line 22 times Line 28)</t>
  </si>
  <si>
    <t xml:space="preserve">Income Tax Calculation </t>
  </si>
  <si>
    <t>(Line 21 times Line 24aa) (Notes T, Y)</t>
  </si>
  <si>
    <t>Tax Effect of Permanent Differences</t>
  </si>
  <si>
    <t>24b</t>
  </si>
  <si>
    <t>Worksheet A9, Line 10, Col (e )  (Notes T, Y)</t>
  </si>
  <si>
    <t>Permanent Differences  Transmission only</t>
  </si>
  <si>
    <t>24aa</t>
  </si>
  <si>
    <t>Worksheet A4, Page 3, Line 23, Col. (f) (Note X)</t>
  </si>
  <si>
    <t>Amortization of Excess Deferred Income Taxes Transmission only</t>
  </si>
  <si>
    <t>24a</t>
  </si>
  <si>
    <t>266.3.f</t>
  </si>
  <si>
    <t>266.8.f</t>
  </si>
  <si>
    <t>Amortized Investment Tax Credit (266.8f)</t>
  </si>
  <si>
    <t xml:space="preserve">      1 / (1 - T)  = (from line 21)</t>
  </si>
  <si>
    <t xml:space="preserve">       and FIT, SIT &amp; p are as given in Note K.</t>
  </si>
  <si>
    <t xml:space="preserve">       where WCLTD=(page 3, line 27) and R= (page 3, line 30)</t>
  </si>
  <si>
    <t xml:space="preserve">     CIT=(T/(1-T)) * (1-(WCLTD/R)) =</t>
  </si>
  <si>
    <t xml:space="preserve">     T=1 - {[(1 - SIT) * (1 - FIT)] / (1 - SIT * FIT * p)} =</t>
  </si>
  <si>
    <t>(Note K)</t>
  </si>
  <si>
    <t xml:space="preserve">INCOME TAXES          </t>
  </si>
  <si>
    <t>(Sum of Lines 13 through 19)</t>
  </si>
  <si>
    <t xml:space="preserve">TOTAL OTHER TAXES </t>
  </si>
  <si>
    <t>Intentionally left blank</t>
  </si>
  <si>
    <t>262-263.l</t>
  </si>
  <si>
    <t xml:space="preserve">  Other (Note AA)</t>
  </si>
  <si>
    <t>263.i</t>
  </si>
  <si>
    <t xml:space="preserve">         Gross Receipts</t>
  </si>
  <si>
    <t xml:space="preserve">         Property</t>
  </si>
  <si>
    <t xml:space="preserve">  PLANT RELATED</t>
  </si>
  <si>
    <t xml:space="preserve">          Highway and vehicle</t>
  </si>
  <si>
    <t xml:space="preserve">          Payroll</t>
  </si>
  <si>
    <t xml:space="preserve">  LABOR RELATED</t>
  </si>
  <si>
    <t>TAXES OTHER THAN INCOME TAXES  (Note D)</t>
  </si>
  <si>
    <t>(Sum of Lines 9 through 11a)</t>
  </si>
  <si>
    <t xml:space="preserve">TOTAL DEPRECIATION </t>
  </si>
  <si>
    <t xml:space="preserve">(Note N) </t>
  </si>
  <si>
    <t xml:space="preserve">  Amortization of Abandoned Plant</t>
  </si>
  <si>
    <t>11a</t>
  </si>
  <si>
    <t>336.11.f</t>
  </si>
  <si>
    <t>336.10.f &amp; 336.1.f</t>
  </si>
  <si>
    <t xml:space="preserve">  General &amp; Intangible </t>
  </si>
  <si>
    <t>See Act Att-H, Page 3, Line 9 Adj tab</t>
  </si>
  <si>
    <t>TOTAL O&amp;M  (sum lines 1, 3, 5a, 5b, 6, 7 less lines 2, 2a, 5, 5c)</t>
  </si>
  <si>
    <t>(Note W)</t>
  </si>
  <si>
    <t xml:space="preserve">  Transmission Lease Payments</t>
  </si>
  <si>
    <t>356</t>
  </si>
  <si>
    <t xml:space="preserve">  Common</t>
  </si>
  <si>
    <t>Worksheet A2 Line 22</t>
  </si>
  <si>
    <t xml:space="preserve">     Less: PBOP Net Periodic Expense</t>
  </si>
  <si>
    <t>5c</t>
  </si>
  <si>
    <t>(Note J)</t>
  </si>
  <si>
    <t xml:space="preserve">     Plus: PBOP Actual Cash Outlay</t>
  </si>
  <si>
    <t>5b</t>
  </si>
  <si>
    <t>Worksheet A2 Line 14</t>
  </si>
  <si>
    <t xml:space="preserve">     Plus Transmission Related Reg. Comm. Exp.</t>
  </si>
  <si>
    <t>5a</t>
  </si>
  <si>
    <t>Worksheet A2 Line 5</t>
  </si>
  <si>
    <t xml:space="preserve">     Less EPRI &amp; Reg. Comm. Exp. &amp; Non-safety  Ad.  (Note I)</t>
  </si>
  <si>
    <t xml:space="preserve">     Adjustments to A&amp;G</t>
  </si>
  <si>
    <t>323.197.b</t>
  </si>
  <si>
    <t xml:space="preserve">  A&amp;G</t>
  </si>
  <si>
    <t>321.96.b</t>
  </si>
  <si>
    <t xml:space="preserve">     Less Account 565</t>
  </si>
  <si>
    <t>2a</t>
  </si>
  <si>
    <t>321.85-87.b</t>
  </si>
  <si>
    <t xml:space="preserve">     Less Account 561.1-561.3</t>
  </si>
  <si>
    <t>321.112.b</t>
  </si>
  <si>
    <t xml:space="preserve">  Transmission </t>
  </si>
  <si>
    <t xml:space="preserve">O&amp;M  </t>
  </si>
  <si>
    <t>Page, Line, Col.</t>
  </si>
  <si>
    <t>Form No. 1</t>
  </si>
  <si>
    <t>Page 3</t>
  </si>
  <si>
    <t>(Sum lines 18, 26, 27, &amp; 31)</t>
  </si>
  <si>
    <t>RATE BASE</t>
  </si>
  <si>
    <t>(Sum of Lines 28 through 30)</t>
  </si>
  <si>
    <t>TOTAL WORKING CAPITAL</t>
  </si>
  <si>
    <t xml:space="preserve">Worksheet A8, Page 1, Line 26 , Col. (f) </t>
  </si>
  <si>
    <t xml:space="preserve">  Prepayments (Account 165)</t>
  </si>
  <si>
    <t xml:space="preserve">Worksheet A4, Page 3, Line 17, Col. (e ) </t>
  </si>
  <si>
    <t xml:space="preserve">  Materials &amp; Supplies </t>
  </si>
  <si>
    <t>1/8*(Page 3, Line 8)</t>
  </si>
  <si>
    <t xml:space="preserve">  Cash Working Capital</t>
  </si>
  <si>
    <t>(Note H)</t>
  </si>
  <si>
    <t xml:space="preserve">WORKING CAPITAL </t>
  </si>
  <si>
    <t>Worksheet A4, Page 1, Line 14, Col. (h) (Note G)</t>
  </si>
  <si>
    <t xml:space="preserve">LAND HELD FOR FUTURE USE </t>
  </si>
  <si>
    <t>(Sum of Lines 19 - 25)</t>
  </si>
  <si>
    <t xml:space="preserve">TOTAL ADJUSTMENTS </t>
  </si>
  <si>
    <t xml:space="preserve">Worksheet A3, Line 24, Col. (h) </t>
  </si>
  <si>
    <t xml:space="preserve">  Excess Deferred Fed Income Taxes Transmission Only</t>
  </si>
  <si>
    <t>Worksheet A3, Page 1, Line 14</t>
  </si>
  <si>
    <t xml:space="preserve">  FAS 109 Adjustment</t>
  </si>
  <si>
    <t>Worksheet A4, Page 2, Line 22, Col. (h)  (Note R)</t>
  </si>
  <si>
    <t xml:space="preserve">  Unfunded Reserves</t>
  </si>
  <si>
    <t>23c</t>
  </si>
  <si>
    <t>Worksheet A4, Page 2, Line 14, Col. (c) (Notes U, N and Z)</t>
  </si>
  <si>
    <t xml:space="preserve">  Unamortized Abandoned Plant  </t>
  </si>
  <si>
    <t>23b</t>
  </si>
  <si>
    <t>Worksheet A4, Page 2, Line 14, Col. (b) (Notes P,Z)</t>
  </si>
  <si>
    <t xml:space="preserve">  Unamortized Regulatory Asset </t>
  </si>
  <si>
    <t>23a</t>
  </si>
  <si>
    <t>Note B</t>
  </si>
  <si>
    <t xml:space="preserve">  Account No. 255 (enter Zero)</t>
  </si>
  <si>
    <t>Worksheet A4, Page 2, Line 14, Col. (g) (Note F)</t>
  </si>
  <si>
    <t xml:space="preserve">  Account No. 190 </t>
  </si>
  <si>
    <t>Worksheet A4, Page 2, Line 14, Col. (f) (Note F)</t>
  </si>
  <si>
    <t xml:space="preserve">  Account No. 283 </t>
  </si>
  <si>
    <t>Worksheet A4, Page 2, Line 14, Col. (e) (Note F)</t>
  </si>
  <si>
    <t xml:space="preserve">  Account No. 282</t>
  </si>
  <si>
    <t>Worksheet A4, Page 2, Line 14, Col. (d) (Note F)</t>
  </si>
  <si>
    <t xml:space="preserve">  Account No. 281 </t>
  </si>
  <si>
    <t>ADJUSTMENTS TO RATE BASE (Note V)</t>
  </si>
  <si>
    <t>Worksheet A4, Page 1, Line 14, Col. (g)   (Notes Q, Z)</t>
  </si>
  <si>
    <t xml:space="preserve">  CWIP Approved by FERC Order</t>
  </si>
  <si>
    <t>18a</t>
  </si>
  <si>
    <t>(Sum of Lines 13 through 17)</t>
  </si>
  <si>
    <t xml:space="preserve">TOTAL NET PLANT </t>
  </si>
  <si>
    <t xml:space="preserve">NET PLANT IN SERVICE  </t>
  </si>
  <si>
    <t>(Sum of Lines 7 through 11)</t>
  </si>
  <si>
    <t>TOTAL ACCUM. DEPRECIATION</t>
  </si>
  <si>
    <t>Worksheet A4, Page 1, Line 28, Col. (h)</t>
  </si>
  <si>
    <t>Worksheet A4, Page 1, Line 28, Col. (g)</t>
  </si>
  <si>
    <t>Worksheet A4, Page 1, Line 28, Col. (f)</t>
  </si>
  <si>
    <t>Worksheet A4, Page 1, Line 28, Col. (e)</t>
  </si>
  <si>
    <t>Worksheet A4, Page 1, Line 28, Col. (d)</t>
  </si>
  <si>
    <t>ACCUMULATED DEPRECIATION   (Note A)</t>
  </si>
  <si>
    <t>(Sum of Lines 1 through 5)</t>
  </si>
  <si>
    <t>TOTAL GROSS PLANT</t>
  </si>
  <si>
    <t>Worksheet A4, Page 1, Line 14, Col. (f)</t>
  </si>
  <si>
    <t>Worksheet A4, Page 1, Line 14, Col. (e)</t>
  </si>
  <si>
    <t xml:space="preserve">  General &amp; Intangible</t>
  </si>
  <si>
    <t>Worksheet A4, Page 1, Line 14, Col. (d)</t>
  </si>
  <si>
    <t>Worksheet A4, Page 1, Line 14, Col. (c)</t>
  </si>
  <si>
    <t>Worksheet A4, Page 1, Line 14, Col. (b)</t>
  </si>
  <si>
    <t>GROSS PLANT IN SERVICE     (Note A)</t>
  </si>
  <si>
    <t>RATE BASE: (Note A, V)</t>
  </si>
  <si>
    <t>Page 2</t>
  </si>
  <si>
    <t>24 hours/day</t>
  </si>
  <si>
    <t xml:space="preserve">   Hourly Off-Peak</t>
  </si>
  <si>
    <t>16 hours/day</t>
  </si>
  <si>
    <t xml:space="preserve">   Hourly On-Peak</t>
  </si>
  <si>
    <t>7 days/week</t>
  </si>
  <si>
    <t xml:space="preserve">   Daily Off-Peak</t>
  </si>
  <si>
    <t>6 days/week</t>
  </si>
  <si>
    <t xml:space="preserve">   Daily On-Peak</t>
  </si>
  <si>
    <t>52 weeks/year</t>
  </si>
  <si>
    <t xml:space="preserve">   Weekly</t>
  </si>
  <si>
    <t>12 months/year</t>
  </si>
  <si>
    <t xml:space="preserve">   Monthly</t>
  </si>
  <si>
    <t xml:space="preserve">   Annual</t>
  </si>
  <si>
    <t>RATES</t>
  </si>
  <si>
    <t>(Worksheet A6, Line 14)</t>
  </si>
  <si>
    <t xml:space="preserve">   Divisor (kW)</t>
  </si>
  <si>
    <t xml:space="preserve">DIVISOR </t>
  </si>
  <si>
    <t>(line 1 minus line 6)</t>
  </si>
  <si>
    <t>NET REVENUE REQUIREMENT</t>
  </si>
  <si>
    <t>(sum lines 2-5)</t>
  </si>
  <si>
    <t>TOTAL REVENUE CREDITS  (sum lines 2-5)</t>
  </si>
  <si>
    <t>Held for Future Use</t>
  </si>
  <si>
    <t>(Worksheet A1, line 42, col (b) )</t>
  </si>
  <si>
    <t xml:space="preserve">  Account No. 456.1</t>
  </si>
  <si>
    <t>(Worksheet A1, line 6)</t>
  </si>
  <si>
    <t xml:space="preserve">  Account No. 454</t>
  </si>
  <si>
    <t>(Note S)</t>
  </si>
  <si>
    <t xml:space="preserve">REVENUE CREDITS </t>
  </si>
  <si>
    <t>GROSS REVENUE REQUIREMENT  (page 3, line 31)</t>
  </si>
  <si>
    <t>Updated Reference (Note 1)</t>
  </si>
  <si>
    <t>Per Tariff as Filed</t>
  </si>
  <si>
    <t>Page 1</t>
  </si>
  <si>
    <t>Utilizing FERC Form 1 Data</t>
  </si>
  <si>
    <t>Rate Formula Template</t>
  </si>
  <si>
    <t>Total Account 182.3 / 254 Regulatory Liability EDIT (Note G)</t>
  </si>
  <si>
    <t>Company Records</t>
  </si>
  <si>
    <t>Total Regulatory Liability - EDFIT - Tax Reform Act of 1986</t>
  </si>
  <si>
    <t>Total Non-Protected Non-Property - EDIT</t>
  </si>
  <si>
    <t>Total Protected NOL - DDIT</t>
  </si>
  <si>
    <t>Total Non-Protected Property - EDIT</t>
  </si>
  <si>
    <t>Total Protected Property - EDIT</t>
  </si>
  <si>
    <t>Account 182.3 / 254 (Note F)</t>
  </si>
  <si>
    <t>FAS 109 Adjustment to ADIT for Attachment H</t>
  </si>
  <si>
    <t>Federal Income Tax Rate</t>
  </si>
  <si>
    <t>278.2.b &amp; 278.2.f</t>
  </si>
  <si>
    <t>278.3.b &amp; 278.3.f</t>
  </si>
  <si>
    <t>Reg Liability Retiree HC (enter negative)</t>
  </si>
  <si>
    <t>278.1.b &amp; 278.1.f</t>
  </si>
  <si>
    <t>Reg Liability FAS 109 ITC (enter negative)</t>
  </si>
  <si>
    <t>232.1.b &amp; 232.1.f</t>
  </si>
  <si>
    <t>FAS 109 AFUDC Equity in Plant</t>
  </si>
  <si>
    <t>FAS 109 Adjustment to ADIT</t>
  </si>
  <si>
    <t>FAS 109 (Note E)</t>
  </si>
  <si>
    <t>234.13.b&amp;c</t>
  </si>
  <si>
    <t>234.8.b&amp;c</t>
  </si>
  <si>
    <t>276.10.b &amp; 277.10.k</t>
  </si>
  <si>
    <t>276.9.b &amp; 277.9.k</t>
  </si>
  <si>
    <t xml:space="preserve">  Account No. 283 (enter negative)</t>
  </si>
  <si>
    <t>See A-3, Line 3 Adj tab</t>
  </si>
  <si>
    <t xml:space="preserve">  Account No. 282 (enter negative)</t>
  </si>
  <si>
    <t>272.2.b &amp; 273.2.k</t>
  </si>
  <si>
    <t xml:space="preserve">  Account No. 281 (enter negative)</t>
  </si>
  <si>
    <t>(b)</t>
  </si>
  <si>
    <t>(a)</t>
  </si>
  <si>
    <t>Ref</t>
  </si>
  <si>
    <t>Item</t>
  </si>
  <si>
    <t>Page 1 of 1</t>
  </si>
  <si>
    <t>Amount of Excess Deferred Income Tax Amortization for Attachment H</t>
  </si>
  <si>
    <t>Note H</t>
  </si>
  <si>
    <t>2017 Net Plant Allocator</t>
  </si>
  <si>
    <t>(Sum of Lines 19-20)</t>
  </si>
  <si>
    <t>Amount of Excess Deferred Income Tax Amortization Total Company (Note I)</t>
  </si>
  <si>
    <t>Amortization of Account 254015 Regulatory Liability for EDIT (Note K)</t>
  </si>
  <si>
    <t>Amortization of Account 190 Deferred Tax Asset on Regulatory Liability for EDIT (Note K)</t>
  </si>
  <si>
    <t>Avg of 13 Month Balances - Allocated</t>
  </si>
  <si>
    <t>Allocator Value (Note J)</t>
  </si>
  <si>
    <t>NA</t>
  </si>
  <si>
    <t>WS</t>
  </si>
  <si>
    <t>Allocator</t>
  </si>
  <si>
    <t>Average of the 13 Monthly Balances -</t>
  </si>
  <si>
    <t>Total (Note E)</t>
  </si>
  <si>
    <t>227.5.c</t>
  </si>
  <si>
    <t>227.16.c</t>
  </si>
  <si>
    <t>227.8.c</t>
  </si>
  <si>
    <t>FN1 Reference for Dec</t>
  </si>
  <si>
    <t>(f)</t>
  </si>
  <si>
    <t>(d)</t>
  </si>
  <si>
    <t>(c)</t>
  </si>
  <si>
    <t xml:space="preserve">  Materials &amp; Supplies</t>
  </si>
  <si>
    <t xml:space="preserve">  Materials &amp; Supplies: Construction</t>
  </si>
  <si>
    <t xml:space="preserve">  Materials &amp; Supplies: Stores Expense Undistributed</t>
  </si>
  <si>
    <t xml:space="preserve">  Materials &amp; Supplies: Transmission Plant</t>
  </si>
  <si>
    <t>Line No</t>
  </si>
  <si>
    <t>Deferred Tax Items</t>
  </si>
  <si>
    <t>Materials &amp; Supplies</t>
  </si>
  <si>
    <t>Page 3 of 3</t>
  </si>
  <si>
    <t>Total</t>
  </si>
  <si>
    <t>…</t>
  </si>
  <si>
    <t>Reserve 4</t>
  </si>
  <si>
    <t>Reserve 3</t>
  </si>
  <si>
    <t>Reserve 2</t>
  </si>
  <si>
    <t>Reserve 1</t>
  </si>
  <si>
    <t>Amount Allocated, col. (c) x col. (d) x col. (e) x col. (f) x col. (g)</t>
  </si>
  <si>
    <t xml:space="preserve">Allocation (Plant or Labor Allocator) </t>
  </si>
  <si>
    <t xml:space="preserve">Enter the percentage paid for by customers, 1 less the percent associated with an offsetting liability on the balance sheet </t>
  </si>
  <si>
    <t>Enter 1 if the accrual account is included in the formula rate, enter zero (0) if the accrual account is NOT included in the formula rate</t>
  </si>
  <si>
    <t xml:space="preserve">Enter 1 if NOT in a trust or reserved account, enter zero (0) if included in a trust or reserved account </t>
  </si>
  <si>
    <t>Amount 
(Enter the negative of amount reflected in the Cheyenne Light Form 1)</t>
  </si>
  <si>
    <t>List of all reserves:</t>
  </si>
  <si>
    <t>Unfunded Reserves    (Note G)</t>
  </si>
  <si>
    <t>(Except ADIT which is average of Beg. &amp; End Balances)</t>
  </si>
  <si>
    <t>Note D</t>
  </si>
  <si>
    <t>Notes B &amp; F</t>
  </si>
  <si>
    <t>Notes A &amp; E</t>
  </si>
  <si>
    <t>(h)</t>
  </si>
  <si>
    <t>(g)</t>
  </si>
  <si>
    <t>Account No. 165
Prepayments</t>
  </si>
  <si>
    <t xml:space="preserve">Account No. 190
Accumulated Deferred Income Taxes </t>
  </si>
  <si>
    <t xml:space="preserve">Account No. 283
Accumulated Deferred Income Taxes </t>
  </si>
  <si>
    <t xml:space="preserve">Account No. 282
Accumulated Deferred Income Taxes </t>
  </si>
  <si>
    <t xml:space="preserve">Account No. 281
Accumulated Deferred Income Taxes </t>
  </si>
  <si>
    <t xml:space="preserve">Unamortized Abandoned Plant  </t>
  </si>
  <si>
    <t xml:space="preserve">Unamortized Regulatory Asset </t>
  </si>
  <si>
    <t>Adjustments to Rate Base</t>
  </si>
  <si>
    <t>Page 2 of 3</t>
  </si>
  <si>
    <t xml:space="preserve">Average of the 13 Monthly Balances </t>
  </si>
  <si>
    <t>201.14.e,f,g,h (Note L)</t>
  </si>
  <si>
    <t>219.26.c</t>
  </si>
  <si>
    <t>219.28.c &amp; 200.21.c</t>
  </si>
  <si>
    <t>219.20-24.c</t>
  </si>
  <si>
    <t>Common</t>
  </si>
  <si>
    <t>Distribution</t>
  </si>
  <si>
    <t>Production</t>
  </si>
  <si>
    <t>reserved</t>
  </si>
  <si>
    <t xml:space="preserve">Accumulated Depreciation </t>
  </si>
  <si>
    <t>214.x.d</t>
  </si>
  <si>
    <t>216.x.b</t>
  </si>
  <si>
    <t>201.8.e,f,g,h (Note L)</t>
  </si>
  <si>
    <t>205.5.g + 207.99.g - 207.97.g</t>
  </si>
  <si>
    <t>207.75.g</t>
  </si>
  <si>
    <t>207.58.g</t>
  </si>
  <si>
    <t>205.46.g-205.44.g</t>
  </si>
  <si>
    <t>205.5.g &amp; 207.99.g</t>
  </si>
  <si>
    <t>205.46.g</t>
  </si>
  <si>
    <t>Land Held for Future Use</t>
  </si>
  <si>
    <t>CWIP (Note C)</t>
  </si>
  <si>
    <t>LHFFU</t>
  </si>
  <si>
    <t>CWIP</t>
  </si>
  <si>
    <t xml:space="preserve">Gross Plant In Service </t>
  </si>
  <si>
    <t>Page 1 of 3</t>
  </si>
  <si>
    <t>Rate Base Worksheet</t>
  </si>
  <si>
    <t>General &amp; Intangible 
(Note 2)</t>
  </si>
  <si>
    <t xml:space="preserve">Note 2: </t>
  </si>
  <si>
    <t>A reference was added to remove 207.97.g which is the property under capital lease as it is not a component of the ATRR.</t>
  </si>
  <si>
    <t>See A-4, Pg 1, Ln 15-28 Adj tab</t>
  </si>
  <si>
    <t>ARO</t>
  </si>
  <si>
    <t>Account 108304</t>
  </si>
  <si>
    <t>In the template</t>
  </si>
  <si>
    <t>219.28.c - 200.21.c</t>
  </si>
  <si>
    <t>Note 3:</t>
  </si>
  <si>
    <t>General &amp; Intangible (Note 3)</t>
  </si>
  <si>
    <t>A reference was added to remove 200.21.c  from 219.28.c. Amount in 200.21.c is the deprecation for property under capital lease and the amount in 219.28.c  contains depreciation for property under capital lease.</t>
  </si>
  <si>
    <r>
      <t>Transmission Plant to Exclude in Transmission Plant Allocator</t>
    </r>
    <r>
      <rPr>
        <vertAlign val="superscript"/>
        <sz val="10"/>
        <color theme="1"/>
        <rFont val="Times New Roman"/>
        <family val="1"/>
      </rPr>
      <t>A</t>
    </r>
    <r>
      <rPr>
        <sz val="10"/>
        <color theme="1"/>
        <rFont val="Times New Roman"/>
        <family val="1"/>
      </rPr>
      <t>:</t>
    </r>
  </si>
  <si>
    <r>
      <rPr>
        <vertAlign val="superscript"/>
        <sz val="10"/>
        <color theme="1"/>
        <rFont val="Times New Roman"/>
        <family val="1"/>
      </rPr>
      <t>A</t>
    </r>
    <r>
      <rPr>
        <sz val="10"/>
        <color theme="1"/>
        <rFont val="Times New Roman"/>
        <family val="1"/>
      </rPr>
      <t>Amounts are reduced by pending retirements as accrued in the general ledger.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</si>
</sst>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0_);_(* \(#,##0.00000\);_(* &quot;-&quot;??_);_(@_)"/>
    <numFmt numFmtId="167" formatCode="mmm\-yyyy"/>
    <numFmt numFmtId="168" formatCode="0.000%"/>
    <numFmt numFmtId="169" formatCode="#,##0.0000"/>
  </numFmts>
  <fonts count="19">
    <font>
      <sz val="11"/>
      <color theme="1"/>
      <name val="Calibri"/>
      <family val="2"/>
      <scheme val="minor"/>
    </font>
    <font>
      <sz val="11"/>
      <color theme="1"/>
      <name val="Calibri"/>
      <family val="2"/>
      <scheme val="minor"/>
    </font>
    <font>
      <sz val="10"/>
      <name val="Arial"/>
      <family val="2"/>
    </font>
    <font>
      <sz val="10"/>
      <name val="Times New Roman"/>
      <family val="1"/>
    </font>
    <font>
      <sz val="10"/>
      <color theme="1"/>
      <name val="Times New Roman"/>
      <family val="1"/>
    </font>
    <font>
      <sz val="12"/>
      <name val="Arial MT"/>
    </font>
    <font>
      <b/>
      <sz val="10"/>
      <name val="Times New Roman"/>
      <family val="1"/>
    </font>
    <font>
      <sz val="10"/>
      <name val="Arial"/>
      <family val="2"/>
    </font>
    <font>
      <sz val="10"/>
      <name val="Arial"/>
      <family val="2"/>
    </font>
    <font>
      <b/>
      <sz val="10"/>
      <color theme="1"/>
      <name val="Times New Roman"/>
      <family val="1"/>
    </font>
    <font>
      <b/>
      <sz val="10"/>
      <color rgb="FF000099"/>
      <name val="Times New Roman"/>
      <family val="1"/>
    </font>
    <font>
      <sz val="10"/>
      <color rgb="FF800080"/>
      <name val="Times New Roman"/>
      <family val="1"/>
    </font>
    <font>
      <u/>
      <sz val="10"/>
      <name val="Times New Roman"/>
      <family val="1"/>
    </font>
    <font>
      <sz val="9.5"/>
      <name val="Times New Roman"/>
      <family val="1"/>
    </font>
    <font>
      <i/>
      <sz val="10"/>
      <name val="Times New Roman"/>
      <family val="1"/>
    </font>
    <font>
      <b/>
      <sz val="12"/>
      <name val="Times New Roman"/>
      <family val="1"/>
    </font>
    <font>
      <strike/>
      <sz val="10"/>
      <name val="Times New Roman"/>
      <family val="1"/>
    </font>
    <font>
      <sz val="10"/>
      <color indexed="40"/>
      <name val="Times New Roman"/>
      <family val="1"/>
    </font>
    <font>
      <vertAlign val="superscript"/>
      <sz val="10"/>
      <color theme="1"/>
      <name val="Times New Roman"/>
      <family val="1"/>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s>
  <borders count="1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43" fontId="1" fillId="0" borderId="0" applyFont="0" applyFill="0" applyBorder="0" applyAlignment="0" applyProtection="0"/>
    <xf numFmtId="165" fontId="5" fillId="0" borderId="0" applyProtection="0"/>
    <xf numFmtId="43" fontId="2" fillId="0" borderId="0" applyFont="0" applyFill="0" applyBorder="0" applyAlignment="0" applyProtection="0"/>
    <xf numFmtId="9" fontId="5" fillId="0" borderId="0" applyFont="0" applyFill="0" applyBorder="0" applyAlignment="0" applyProtection="0"/>
    <xf numFmtId="0" fontId="7" fillId="0" borderId="0"/>
    <xf numFmtId="0" fontId="2" fillId="0" borderId="0" applyNumberFormat="0" applyFill="0" applyBorder="0" applyAlignment="0" applyProtection="0"/>
    <xf numFmtId="0" fontId="8" fillId="0" borderId="0"/>
    <xf numFmtId="0" fontId="2" fillId="0" borderId="0"/>
    <xf numFmtId="0" fontId="2" fillId="0" borderId="0"/>
    <xf numFmtId="165" fontId="5" fillId="0" borderId="0" applyProtection="0"/>
    <xf numFmtId="0" fontId="5" fillId="0" borderId="0" applyProtection="0"/>
    <xf numFmtId="0" fontId="2" fillId="0" borderId="0"/>
    <xf numFmtId="9" fontId="1" fillId="0" borderId="0" applyFont="0" applyFill="0" applyBorder="0" applyAlignment="0" applyProtection="0"/>
    <xf numFmtId="43" fontId="2" fillId="0" borderId="0" applyFont="0" applyFill="0" applyBorder="0" applyAlignment="0" applyProtection="0"/>
    <xf numFmtId="165" fontId="5" fillId="0" borderId="0" applyProtection="0"/>
    <xf numFmtId="165" fontId="5" fillId="0" borderId="0" applyProtection="0"/>
    <xf numFmtId="0" fontId="2" fillId="0" borderId="0"/>
  </cellStyleXfs>
  <cellXfs count="207">
    <xf numFmtId="0" fontId="0" fillId="0" borderId="0" xfId="0"/>
    <xf numFmtId="49" fontId="6" fillId="0" borderId="0" xfId="0" applyNumberFormat="1" applyFont="1" applyProtection="1">
      <protection locked="0"/>
    </xf>
    <xf numFmtId="0" fontId="3" fillId="0" borderId="6" xfId="2" applyNumberFormat="1" applyFont="1" applyBorder="1" applyAlignment="1">
      <alignment horizontal="center" wrapText="1"/>
    </xf>
    <xf numFmtId="0" fontId="3" fillId="0" borderId="6" xfId="2" applyNumberFormat="1" applyFont="1" applyBorder="1" applyAlignment="1">
      <alignment horizontal="center"/>
    </xf>
    <xf numFmtId="0" fontId="3" fillId="0" borderId="7" xfId="2" applyNumberFormat="1" applyFont="1" applyBorder="1" applyAlignment="1">
      <alignment horizontal="center"/>
    </xf>
    <xf numFmtId="164" fontId="3" fillId="0" borderId="6" xfId="3" applyNumberFormat="1" applyFont="1" applyFill="1" applyBorder="1" applyAlignment="1">
      <alignment horizontal="center"/>
    </xf>
    <xf numFmtId="0" fontId="3" fillId="0" borderId="5" xfId="2" applyNumberFormat="1" applyFont="1" applyBorder="1" applyAlignment="1">
      <alignment horizontal="center"/>
    </xf>
    <xf numFmtId="165" fontId="3" fillId="0" borderId="0" xfId="2" applyFont="1"/>
    <xf numFmtId="165" fontId="3" fillId="0" borderId="2" xfId="2" applyFont="1" applyBorder="1"/>
    <xf numFmtId="165" fontId="3" fillId="0" borderId="1" xfId="2" applyFont="1" applyBorder="1" applyAlignment="1">
      <alignment horizontal="center"/>
    </xf>
    <xf numFmtId="165" fontId="3" fillId="0" borderId="2" xfId="2" applyFont="1" applyBorder="1" applyAlignment="1">
      <alignment horizontal="center"/>
    </xf>
    <xf numFmtId="164" fontId="4" fillId="0" borderId="2" xfId="3" applyNumberFormat="1" applyFont="1" applyFill="1" applyBorder="1" applyAlignment="1">
      <alignment horizontal="center"/>
    </xf>
    <xf numFmtId="165" fontId="3" fillId="0" borderId="4" xfId="2" applyFont="1" applyBorder="1"/>
    <xf numFmtId="165" fontId="3" fillId="0" borderId="1" xfId="2" applyFont="1" applyBorder="1"/>
    <xf numFmtId="165" fontId="3" fillId="0" borderId="5" xfId="2" applyFont="1" applyBorder="1" applyAlignment="1">
      <alignment horizontal="center"/>
    </xf>
    <xf numFmtId="165" fontId="3" fillId="0" borderId="6" xfId="2" applyFont="1" applyBorder="1" applyAlignment="1">
      <alignment horizontal="center"/>
    </xf>
    <xf numFmtId="17" fontId="3" fillId="0" borderId="0" xfId="2" applyNumberFormat="1" applyFont="1"/>
    <xf numFmtId="164" fontId="4" fillId="0" borderId="8" xfId="3" applyNumberFormat="1" applyFont="1" applyFill="1" applyBorder="1"/>
    <xf numFmtId="164" fontId="3" fillId="0" borderId="8" xfId="3" applyNumberFormat="1" applyFont="1" applyFill="1" applyBorder="1"/>
    <xf numFmtId="10" fontId="3" fillId="0" borderId="8" xfId="4" applyNumberFormat="1" applyFont="1" applyFill="1" applyBorder="1"/>
    <xf numFmtId="9" fontId="3" fillId="0" borderId="8" xfId="2" applyNumberFormat="1" applyFont="1" applyBorder="1"/>
    <xf numFmtId="43" fontId="3" fillId="0" borderId="8" xfId="3" applyFont="1" applyFill="1" applyBorder="1"/>
    <xf numFmtId="43" fontId="3" fillId="2" borderId="8" xfId="3" applyFont="1" applyFill="1" applyBorder="1"/>
    <xf numFmtId="166" fontId="3" fillId="0" borderId="8" xfId="3" applyNumberFormat="1" applyFont="1" applyFill="1" applyBorder="1"/>
    <xf numFmtId="43" fontId="3" fillId="0" borderId="8" xfId="2" applyNumberFormat="1" applyFont="1" applyBorder="1"/>
    <xf numFmtId="164" fontId="3" fillId="0" borderId="8" xfId="2" applyNumberFormat="1" applyFont="1" applyBorder="1"/>
    <xf numFmtId="164" fontId="3" fillId="0" borderId="0" xfId="3" applyNumberFormat="1" applyFont="1" applyFill="1" applyBorder="1"/>
    <xf numFmtId="43" fontId="0" fillId="0" borderId="0" xfId="0" applyNumberFormat="1"/>
    <xf numFmtId="164" fontId="0" fillId="0" borderId="0" xfId="1" applyNumberFormat="1" applyFont="1"/>
    <xf numFmtId="165" fontId="3" fillId="0" borderId="4" xfId="2" applyFont="1" applyBorder="1" applyAlignment="1">
      <alignment horizontal="center"/>
    </xf>
    <xf numFmtId="0" fontId="8" fillId="0" borderId="0" xfId="7"/>
    <xf numFmtId="164" fontId="0" fillId="0" borderId="0" xfId="0" applyNumberFormat="1"/>
    <xf numFmtId="0" fontId="9" fillId="0" borderId="0" xfId="0" applyFont="1"/>
    <xf numFmtId="0" fontId="9" fillId="0" borderId="0" xfId="0" applyFont="1" applyAlignment="1">
      <alignment horizontal="center"/>
    </xf>
    <xf numFmtId="0" fontId="4" fillId="0" borderId="0" xfId="0" applyFont="1" applyAlignment="1">
      <alignment horizontal="center"/>
    </xf>
    <xf numFmtId="0" fontId="4" fillId="0" borderId="0" xfId="0" applyFont="1"/>
    <xf numFmtId="3" fontId="3" fillId="0" borderId="0" xfId="0" applyNumberFormat="1" applyFont="1" applyAlignment="1">
      <alignment horizontal="left"/>
    </xf>
    <xf numFmtId="164" fontId="4" fillId="0" borderId="0" xfId="1" applyNumberFormat="1" applyFont="1"/>
    <xf numFmtId="164" fontId="4" fillId="0" borderId="10" xfId="0" applyNumberFormat="1" applyFont="1" applyBorder="1"/>
    <xf numFmtId="0" fontId="6" fillId="0" borderId="0" xfId="8" applyFont="1"/>
    <xf numFmtId="49" fontId="6" fillId="0" borderId="0" xfId="8" applyNumberFormat="1" applyFont="1"/>
    <xf numFmtId="167" fontId="10" fillId="5" borderId="0" xfId="0" applyNumberFormat="1" applyFont="1" applyFill="1" applyAlignment="1">
      <alignment horizontal="center"/>
    </xf>
    <xf numFmtId="164" fontId="0" fillId="0" borderId="10" xfId="1" applyNumberFormat="1" applyFont="1" applyBorder="1"/>
    <xf numFmtId="0" fontId="3" fillId="0" borderId="0" xfId="9" quotePrefix="1" applyFont="1" applyAlignment="1">
      <alignment horizontal="left"/>
    </xf>
    <xf numFmtId="41" fontId="3" fillId="0" borderId="0" xfId="9" applyNumberFormat="1" applyFont="1"/>
    <xf numFmtId="0" fontId="3" fillId="0" borderId="0" xfId="9" applyFont="1"/>
    <xf numFmtId="164" fontId="4" fillId="0" borderId="10" xfId="1" applyNumberFormat="1" applyFont="1" applyBorder="1"/>
    <xf numFmtId="0" fontId="3" fillId="0" borderId="0" xfId="0" applyFont="1" applyProtection="1">
      <protection locked="0"/>
    </xf>
    <xf numFmtId="0" fontId="11" fillId="0" borderId="0" xfId="0" applyFont="1"/>
    <xf numFmtId="0" fontId="11" fillId="0" borderId="0" xfId="6" applyFont="1" applyAlignment="1">
      <alignment vertical="center"/>
    </xf>
    <xf numFmtId="0" fontId="11" fillId="0" borderId="0" xfId="0" applyFont="1" applyAlignment="1">
      <alignment horizontal="center"/>
    </xf>
    <xf numFmtId="0" fontId="11" fillId="0" borderId="0" xfId="0" applyFont="1" applyAlignment="1">
      <alignment horizontal="center" vertical="top"/>
    </xf>
    <xf numFmtId="0" fontId="3" fillId="0" borderId="0" xfId="0" applyFont="1" applyAlignment="1" applyProtection="1">
      <alignment horizontal="center"/>
      <protection locked="0"/>
    </xf>
    <xf numFmtId="165" fontId="3" fillId="0" borderId="0" xfId="0" applyNumberFormat="1" applyFont="1" applyProtection="1">
      <protection locked="0"/>
    </xf>
    <xf numFmtId="3" fontId="3" fillId="0" borderId="0" xfId="0" applyNumberFormat="1" applyFont="1" applyProtection="1">
      <protection locked="0"/>
    </xf>
    <xf numFmtId="0" fontId="3" fillId="0" borderId="0" xfId="0" applyFont="1" applyAlignment="1" applyProtection="1">
      <alignment horizontal="left"/>
      <protection locked="0"/>
    </xf>
    <xf numFmtId="49" fontId="3" fillId="0" borderId="0" xfId="0" applyNumberFormat="1" applyFont="1" applyProtection="1">
      <protection locked="0"/>
    </xf>
    <xf numFmtId="0" fontId="3" fillId="0" borderId="11" xfId="0" applyFont="1" applyBorder="1" applyProtection="1">
      <protection locked="0"/>
    </xf>
    <xf numFmtId="3" fontId="3" fillId="6" borderId="0" xfId="0" applyNumberFormat="1" applyFont="1" applyFill="1" applyProtection="1">
      <protection locked="0"/>
    </xf>
    <xf numFmtId="0" fontId="12" fillId="0" borderId="0" xfId="0" applyFont="1" applyProtection="1">
      <protection locked="0"/>
    </xf>
    <xf numFmtId="3" fontId="3" fillId="0" borderId="11" xfId="0" applyNumberFormat="1" applyFont="1" applyBorder="1" applyProtection="1">
      <protection locked="0"/>
    </xf>
    <xf numFmtId="0" fontId="3" fillId="6" borderId="11" xfId="0" applyFont="1" applyFill="1" applyBorder="1" applyProtection="1">
      <protection locked="0"/>
    </xf>
    <xf numFmtId="0" fontId="3" fillId="0" borderId="11" xfId="0" applyFont="1" applyBorder="1" applyAlignment="1" applyProtection="1">
      <alignment horizontal="center"/>
      <protection locked="0"/>
    </xf>
    <xf numFmtId="0" fontId="3" fillId="0" borderId="0" xfId="0" applyFont="1" applyAlignment="1" applyProtection="1">
      <alignment horizontal="right"/>
      <protection locked="0"/>
    </xf>
    <xf numFmtId="0" fontId="6" fillId="0" borderId="0" xfId="0" applyFont="1" applyAlignment="1" applyProtection="1">
      <alignment horizontal="right"/>
      <protection locked="0"/>
    </xf>
    <xf numFmtId="168" fontId="13" fillId="0" borderId="0" xfId="10" applyNumberFormat="1" applyFont="1" applyAlignment="1">
      <alignment horizontal="left"/>
    </xf>
    <xf numFmtId="168" fontId="3" fillId="0" borderId="0" xfId="0" applyNumberFormat="1" applyFont="1" applyAlignment="1" applyProtection="1">
      <alignment horizontal="left"/>
      <protection locked="0"/>
    </xf>
    <xf numFmtId="168" fontId="3" fillId="0" borderId="0" xfId="0" applyNumberFormat="1" applyFont="1" applyAlignment="1" applyProtection="1">
      <alignment horizontal="center"/>
      <protection locked="0"/>
    </xf>
    <xf numFmtId="169" fontId="3" fillId="0" borderId="0" xfId="0" applyNumberFormat="1" applyFont="1" applyProtection="1">
      <protection locked="0"/>
    </xf>
    <xf numFmtId="165" fontId="3" fillId="0" borderId="0" xfId="10" applyFont="1"/>
    <xf numFmtId="10" fontId="3" fillId="0" borderId="0" xfId="10" applyNumberFormat="1" applyFont="1" applyAlignment="1">
      <alignment horizontal="left"/>
    </xf>
    <xf numFmtId="10" fontId="3" fillId="0" borderId="0" xfId="0" applyNumberFormat="1" applyFont="1" applyAlignment="1" applyProtection="1">
      <alignment horizontal="left"/>
      <protection locked="0"/>
    </xf>
    <xf numFmtId="3" fontId="3" fillId="0" borderId="0" xfId="10" applyNumberFormat="1" applyFont="1"/>
    <xf numFmtId="0" fontId="3" fillId="0" borderId="0" xfId="10" applyNumberFormat="1" applyFont="1"/>
    <xf numFmtId="0" fontId="3" fillId="0" borderId="0" xfId="0" applyFont="1"/>
    <xf numFmtId="3" fontId="3" fillId="0" borderId="0" xfId="0" applyNumberFormat="1" applyFont="1"/>
    <xf numFmtId="3" fontId="3" fillId="0" borderId="0" xfId="10" applyNumberFormat="1" applyFont="1" applyAlignment="1">
      <alignment horizontal="left"/>
    </xf>
    <xf numFmtId="0" fontId="3" fillId="0" borderId="0" xfId="11" applyFont="1"/>
    <xf numFmtId="0" fontId="3" fillId="0" borderId="0" xfId="11" applyFont="1" applyAlignment="1" applyProtection="1">
      <alignment horizontal="center"/>
      <protection locked="0"/>
    </xf>
    <xf numFmtId="3" fontId="3" fillId="0" borderId="0" xfId="0" quotePrefix="1" applyNumberFormat="1" applyFont="1"/>
    <xf numFmtId="0" fontId="6" fillId="0" borderId="0" xfId="0" applyFont="1" applyAlignment="1" applyProtection="1">
      <alignment horizontal="center"/>
      <protection locked="0"/>
    </xf>
    <xf numFmtId="3" fontId="6" fillId="0" borderId="0" xfId="0" applyNumberFormat="1" applyFont="1" applyAlignment="1" applyProtection="1">
      <alignment horizontal="center"/>
      <protection locked="0"/>
    </xf>
    <xf numFmtId="3" fontId="3" fillId="0" borderId="0" xfId="12" applyNumberFormat="1" applyFont="1"/>
    <xf numFmtId="3" fontId="3" fillId="0" borderId="0" xfId="10" quotePrefix="1" applyNumberFormat="1" applyFont="1" applyAlignment="1">
      <alignment horizontal="left"/>
    </xf>
    <xf numFmtId="0" fontId="3" fillId="0" borderId="0" xfId="10" applyNumberFormat="1" applyFont="1" applyAlignment="1" applyProtection="1">
      <alignment horizontal="center"/>
      <protection locked="0"/>
    </xf>
    <xf numFmtId="3" fontId="3" fillId="0" borderId="0" xfId="11" applyNumberFormat="1" applyFont="1"/>
    <xf numFmtId="0" fontId="6" fillId="0" borderId="0" xfId="0" applyFont="1" applyProtection="1">
      <protection locked="0"/>
    </xf>
    <xf numFmtId="3" fontId="14" fillId="0" borderId="0" xfId="0" applyNumberFormat="1" applyFont="1" applyProtection="1">
      <protection locked="0"/>
    </xf>
    <xf numFmtId="0" fontId="15" fillId="0" borderId="0" xfId="0" applyFont="1" applyAlignment="1" applyProtection="1">
      <alignment horizontal="center"/>
      <protection locked="0"/>
    </xf>
    <xf numFmtId="49" fontId="6" fillId="0" borderId="0" xfId="0" applyNumberFormat="1" applyFont="1" applyAlignment="1" applyProtection="1">
      <alignment horizontal="center"/>
      <protection locked="0"/>
    </xf>
    <xf numFmtId="3" fontId="3" fillId="0" borderId="0" xfId="0" applyNumberFormat="1" applyFont="1" applyAlignment="1" applyProtection="1">
      <alignment horizontal="center"/>
      <protection locked="0"/>
    </xf>
    <xf numFmtId="0" fontId="3" fillId="0" borderId="1" xfId="0" applyFont="1" applyBorder="1"/>
    <xf numFmtId="0" fontId="3" fillId="0" borderId="0" xfId="8" applyFont="1" applyAlignment="1">
      <alignment horizontal="center"/>
    </xf>
    <xf numFmtId="9" fontId="3" fillId="0" borderId="0" xfId="13" applyFont="1" applyFill="1"/>
    <xf numFmtId="9" fontId="3" fillId="0" borderId="0" xfId="13" applyFont="1"/>
    <xf numFmtId="0" fontId="6" fillId="0" borderId="0" xfId="0" applyFont="1"/>
    <xf numFmtId="3" fontId="3" fillId="6" borderId="0" xfId="0" applyNumberFormat="1" applyFont="1" applyFill="1" applyAlignment="1">
      <alignment horizontal="center"/>
    </xf>
    <xf numFmtId="3" fontId="3" fillId="0" borderId="0" xfId="0" applyNumberFormat="1" applyFont="1" applyAlignment="1">
      <alignment horizontal="center"/>
    </xf>
    <xf numFmtId="0" fontId="3" fillId="0" borderId="0" xfId="8" applyFont="1" applyAlignment="1">
      <alignment horizontal="left"/>
    </xf>
    <xf numFmtId="3" fontId="3" fillId="0" borderId="11" xfId="0" applyNumberFormat="1" applyFont="1" applyBorder="1" applyAlignment="1">
      <alignment horizontal="center"/>
    </xf>
    <xf numFmtId="0" fontId="6" fillId="0" borderId="11" xfId="8" applyFont="1" applyBorder="1" applyAlignment="1">
      <alignment horizontal="center"/>
    </xf>
    <xf numFmtId="0" fontId="6" fillId="0" borderId="0" xfId="0" applyFont="1" applyAlignment="1">
      <alignment horizontal="center"/>
    </xf>
    <xf numFmtId="0" fontId="6" fillId="0" borderId="0" xfId="8" applyFont="1" applyAlignment="1">
      <alignment horizontal="center"/>
    </xf>
    <xf numFmtId="0" fontId="3" fillId="0" borderId="0" xfId="8" applyFont="1" applyAlignment="1">
      <alignment horizontal="right"/>
    </xf>
    <xf numFmtId="164" fontId="3" fillId="0" borderId="0" xfId="14" applyNumberFormat="1" applyFont="1" applyFill="1" applyBorder="1" applyAlignment="1">
      <alignment horizontal="center"/>
    </xf>
    <xf numFmtId="44" fontId="6" fillId="0" borderId="0" xfId="0" applyNumberFormat="1" applyFont="1"/>
    <xf numFmtId="164" fontId="6" fillId="0" borderId="0" xfId="14" applyNumberFormat="1" applyFont="1" applyFill="1" applyBorder="1" applyAlignment="1">
      <alignment horizontal="right"/>
    </xf>
    <xf numFmtId="0" fontId="6" fillId="0" borderId="0" xfId="0" applyFont="1" applyAlignment="1">
      <alignment horizontal="left"/>
    </xf>
    <xf numFmtId="0" fontId="3" fillId="0" borderId="0" xfId="0" applyFont="1" applyAlignment="1">
      <alignment horizontal="center"/>
    </xf>
    <xf numFmtId="44" fontId="3" fillId="0" borderId="0" xfId="0" applyNumberFormat="1" applyFont="1"/>
    <xf numFmtId="164" fontId="3" fillId="0" borderId="0" xfId="14" applyNumberFormat="1" applyFont="1" applyFill="1" applyBorder="1" applyAlignment="1">
      <alignment horizontal="right"/>
    </xf>
    <xf numFmtId="0" fontId="3" fillId="0" borderId="0" xfId="0" applyFont="1" applyAlignment="1">
      <alignment horizontal="left"/>
    </xf>
    <xf numFmtId="44" fontId="16" fillId="0" borderId="0" xfId="0" applyNumberFormat="1" applyFont="1"/>
    <xf numFmtId="0" fontId="6" fillId="0" borderId="0" xfId="9" applyFont="1" applyAlignment="1">
      <alignment horizontal="center" wrapText="1"/>
    </xf>
    <xf numFmtId="0" fontId="6" fillId="0" borderId="0" xfId="11" applyFont="1" applyAlignment="1">
      <alignment horizontal="center" wrapText="1"/>
    </xf>
    <xf numFmtId="164" fontId="3" fillId="0" borderId="10" xfId="14" applyNumberFormat="1" applyFont="1" applyBorder="1"/>
    <xf numFmtId="0" fontId="3" fillId="0" borderId="0" xfId="9" applyFont="1" applyAlignment="1">
      <alignment horizontal="left"/>
    </xf>
    <xf numFmtId="164" fontId="3" fillId="0" borderId="0" xfId="14" applyNumberFormat="1" applyFont="1" applyBorder="1"/>
    <xf numFmtId="166" fontId="3" fillId="0" borderId="0" xfId="14" applyNumberFormat="1" applyFont="1" applyBorder="1"/>
    <xf numFmtId="164" fontId="3" fillId="0" borderId="0" xfId="14" applyNumberFormat="1" applyFont="1" applyBorder="1" applyAlignment="1">
      <alignment horizontal="right"/>
    </xf>
    <xf numFmtId="164" fontId="3" fillId="0" borderId="9" xfId="14" applyNumberFormat="1" applyFont="1" applyBorder="1"/>
    <xf numFmtId="41" fontId="6" fillId="0" borderId="0" xfId="9" applyNumberFormat="1" applyFont="1" applyAlignment="1">
      <alignment horizontal="center"/>
    </xf>
    <xf numFmtId="0" fontId="6" fillId="0" borderId="0" xfId="9" applyFont="1" applyAlignment="1">
      <alignment horizontal="center"/>
    </xf>
    <xf numFmtId="0" fontId="3" fillId="0" borderId="0" xfId="9" applyFont="1" applyAlignment="1">
      <alignment horizontal="center"/>
    </xf>
    <xf numFmtId="0" fontId="3" fillId="0" borderId="0" xfId="9" applyFont="1" applyAlignment="1">
      <alignment horizontal="center" wrapText="1"/>
    </xf>
    <xf numFmtId="37" fontId="3" fillId="0" borderId="0" xfId="9" applyNumberFormat="1" applyFont="1"/>
    <xf numFmtId="0" fontId="6" fillId="0" borderId="8" xfId="0" applyFont="1" applyBorder="1" applyAlignment="1">
      <alignment horizontal="center"/>
    </xf>
    <xf numFmtId="0" fontId="6" fillId="0" borderId="0" xfId="9" applyFont="1" applyAlignment="1">
      <alignment horizontal="centerContinuous" wrapText="1"/>
    </xf>
    <xf numFmtId="165" fontId="3" fillId="0" borderId="0" xfId="15" applyFont="1"/>
    <xf numFmtId="0" fontId="3" fillId="0" borderId="0" xfId="16" applyNumberFormat="1" applyFont="1" applyAlignment="1" applyProtection="1">
      <alignment horizontal="right"/>
      <protection locked="0"/>
    </xf>
    <xf numFmtId="0" fontId="6" fillId="0" borderId="0" xfId="16" applyNumberFormat="1" applyFont="1" applyAlignment="1" applyProtection="1">
      <alignment horizontal="center"/>
      <protection locked="0"/>
    </xf>
    <xf numFmtId="0" fontId="17" fillId="0" borderId="0" xfId="0" applyFont="1" applyAlignment="1">
      <alignment horizontal="center"/>
    </xf>
    <xf numFmtId="164" fontId="3" fillId="0" borderId="0" xfId="14" applyNumberFormat="1" applyFont="1" applyFill="1" applyBorder="1" applyAlignment="1">
      <alignment horizontal="center" wrapText="1"/>
    </xf>
    <xf numFmtId="164" fontId="3" fillId="0" borderId="0" xfId="14" applyNumberFormat="1" applyFont="1" applyFill="1" applyBorder="1"/>
    <xf numFmtId="0" fontId="3" fillId="0" borderId="0" xfId="17" applyFont="1"/>
    <xf numFmtId="164" fontId="3" fillId="0" borderId="7" xfId="14" applyNumberFormat="1" applyFont="1" applyFill="1" applyBorder="1" applyAlignment="1">
      <alignment horizontal="center" wrapText="1"/>
    </xf>
    <xf numFmtId="164" fontId="3" fillId="0" borderId="7" xfId="14" applyNumberFormat="1" applyFont="1" applyFill="1" applyBorder="1" applyAlignment="1">
      <alignment horizontal="center"/>
    </xf>
    <xf numFmtId="0" fontId="17" fillId="0" borderId="7" xfId="0" applyFont="1" applyBorder="1"/>
    <xf numFmtId="164" fontId="3" fillId="0" borderId="7" xfId="14" applyNumberFormat="1" applyFont="1" applyFill="1" applyBorder="1"/>
    <xf numFmtId="0" fontId="3" fillId="0" borderId="7" xfId="17" applyFont="1" applyBorder="1"/>
    <xf numFmtId="0" fontId="17" fillId="0" borderId="0" xfId="0" applyFont="1"/>
    <xf numFmtId="0" fontId="3" fillId="0" borderId="0" xfId="17" applyFont="1" applyAlignment="1">
      <alignment horizontal="center" wrapText="1"/>
    </xf>
    <xf numFmtId="3" fontId="3" fillId="0" borderId="0" xfId="17" applyNumberFormat="1" applyFont="1" applyAlignment="1">
      <alignment horizontal="center" wrapText="1"/>
    </xf>
    <xf numFmtId="0" fontId="3" fillId="0" borderId="0" xfId="17" applyFont="1" applyAlignment="1">
      <alignment horizontal="center"/>
    </xf>
    <xf numFmtId="164" fontId="3" fillId="0" borderId="10" xfId="14" applyNumberFormat="1" applyFont="1" applyFill="1" applyBorder="1"/>
    <xf numFmtId="164" fontId="3" fillId="0" borderId="10" xfId="1" applyNumberFormat="1" applyFont="1" applyFill="1" applyBorder="1" applyAlignment="1"/>
    <xf numFmtId="43" fontId="3" fillId="0" borderId="10" xfId="14" applyFont="1" applyFill="1" applyBorder="1"/>
    <xf numFmtId="164" fontId="3" fillId="0" borderId="0" xfId="1" applyNumberFormat="1" applyFont="1" applyFill="1" applyAlignment="1"/>
    <xf numFmtId="49" fontId="6" fillId="0" borderId="0" xfId="9" applyNumberFormat="1" applyFont="1" applyAlignment="1">
      <alignment horizontal="center"/>
    </xf>
    <xf numFmtId="0" fontId="3" fillId="0" borderId="0" xfId="9" applyFont="1" applyAlignment="1">
      <alignment horizontal="right"/>
    </xf>
    <xf numFmtId="0" fontId="3" fillId="0" borderId="0" xfId="0" applyFont="1" applyAlignment="1">
      <alignment horizontal="center" wrapText="1"/>
    </xf>
    <xf numFmtId="0" fontId="6" fillId="0" borderId="13" xfId="9" applyFont="1" applyBorder="1"/>
    <xf numFmtId="0" fontId="6" fillId="0" borderId="8" xfId="9" applyFont="1" applyBorder="1"/>
    <xf numFmtId="0" fontId="6" fillId="6" borderId="0" xfId="9" applyFont="1" applyFill="1" applyAlignment="1">
      <alignment horizontal="center"/>
    </xf>
    <xf numFmtId="0" fontId="6" fillId="0" borderId="0" xfId="0" applyFont="1" applyAlignment="1">
      <alignment horizontal="center" wrapText="1"/>
    </xf>
    <xf numFmtId="0" fontId="6" fillId="0" borderId="0" xfId="9" applyFont="1" applyAlignment="1">
      <alignment horizontal="centerContinuous"/>
    </xf>
    <xf numFmtId="0" fontId="6" fillId="0" borderId="8" xfId="9" applyFont="1" applyBorder="1" applyAlignment="1">
      <alignment horizontal="center"/>
    </xf>
    <xf numFmtId="49" fontId="6" fillId="0" borderId="0" xfId="10" applyNumberFormat="1" applyFont="1" applyAlignment="1">
      <alignment horizontal="left"/>
    </xf>
    <xf numFmtId="0" fontId="6" fillId="0" borderId="0" xfId="9" applyFont="1" applyAlignment="1">
      <alignment horizontal="left"/>
    </xf>
    <xf numFmtId="0" fontId="6" fillId="0" borderId="0" xfId="16" applyNumberFormat="1" applyFont="1" applyAlignment="1" applyProtection="1">
      <alignment horizontal="left"/>
      <protection locked="0"/>
    </xf>
    <xf numFmtId="0" fontId="0" fillId="0" borderId="0" xfId="0" applyAlignment="1">
      <alignment horizontal="center"/>
    </xf>
    <xf numFmtId="164" fontId="3" fillId="0" borderId="0" xfId="9" applyNumberFormat="1" applyFont="1"/>
    <xf numFmtId="164" fontId="4" fillId="0" borderId="0" xfId="0" applyNumberFormat="1" applyFont="1"/>
    <xf numFmtId="41" fontId="6" fillId="6" borderId="0" xfId="9" applyNumberFormat="1" applyFont="1" applyFill="1" applyAlignment="1">
      <alignment wrapText="1"/>
    </xf>
    <xf numFmtId="0" fontId="6" fillId="6" borderId="0" xfId="9" applyFont="1" applyFill="1" applyAlignment="1">
      <alignment wrapText="1"/>
    </xf>
    <xf numFmtId="0" fontId="6" fillId="0" borderId="0" xfId="7" applyFont="1"/>
    <xf numFmtId="0" fontId="3" fillId="0" borderId="0" xfId="7" applyFont="1"/>
    <xf numFmtId="0" fontId="3" fillId="4" borderId="0" xfId="7" applyFont="1" applyFill="1"/>
    <xf numFmtId="43" fontId="3" fillId="0" borderId="0" xfId="7" applyNumberFormat="1" applyFont="1"/>
    <xf numFmtId="43" fontId="3" fillId="3" borderId="0" xfId="7" applyNumberFormat="1" applyFont="1" applyFill="1"/>
    <xf numFmtId="0" fontId="3" fillId="3" borderId="0" xfId="7" applyFont="1" applyFill="1"/>
    <xf numFmtId="0" fontId="4" fillId="0" borderId="0" xfId="0" pivotButton="1" applyFont="1"/>
    <xf numFmtId="22" fontId="4" fillId="0" borderId="0" xfId="0" applyNumberFormat="1" applyFont="1"/>
    <xf numFmtId="0" fontId="4" fillId="0" borderId="0" xfId="0" applyFont="1" applyAlignment="1">
      <alignment horizontal="left"/>
    </xf>
    <xf numFmtId="4" fontId="4" fillId="0" borderId="0" xfId="0" applyNumberFormat="1" applyFont="1"/>
    <xf numFmtId="43" fontId="4" fillId="0" borderId="0" xfId="3" applyFont="1"/>
    <xf numFmtId="0" fontId="4" fillId="3" borderId="9" xfId="0" applyFont="1" applyFill="1" applyBorder="1"/>
    <xf numFmtId="0" fontId="4" fillId="0" borderId="0" xfId="0" applyFont="1" applyAlignment="1">
      <alignment wrapText="1"/>
    </xf>
    <xf numFmtId="164" fontId="4" fillId="3" borderId="9" xfId="0" applyNumberFormat="1" applyFont="1" applyFill="1" applyBorder="1"/>
    <xf numFmtId="164" fontId="4" fillId="0" borderId="0" xfId="1" applyNumberFormat="1" applyFont="1" applyBorder="1" applyAlignment="1">
      <alignment wrapText="1"/>
    </xf>
    <xf numFmtId="164" fontId="4" fillId="0" borderId="0" xfId="1" applyNumberFormat="1" applyFont="1" applyBorder="1"/>
    <xf numFmtId="43" fontId="3" fillId="0" borderId="6" xfId="3" applyFont="1" applyFill="1" applyBorder="1" applyAlignment="1">
      <alignment horizontal="center" wrapText="1"/>
    </xf>
    <xf numFmtId="0" fontId="3" fillId="0" borderId="6" xfId="0" applyFont="1" applyBorder="1" applyAlignment="1">
      <alignment horizontal="center" wrapText="1"/>
    </xf>
    <xf numFmtId="0" fontId="3" fillId="0" borderId="6" xfId="0" applyFont="1" applyBorder="1" applyAlignment="1">
      <alignment horizontal="center"/>
    </xf>
    <xf numFmtId="0" fontId="3" fillId="0" borderId="5" xfId="0" applyFont="1" applyBorder="1" applyAlignment="1">
      <alignment horizontal="center"/>
    </xf>
    <xf numFmtId="43" fontId="3" fillId="0" borderId="6" xfId="0" applyNumberFormat="1" applyFont="1" applyBorder="1" applyAlignment="1">
      <alignment horizontal="center" wrapText="1"/>
    </xf>
    <xf numFmtId="0" fontId="4" fillId="0" borderId="2" xfId="0" applyFont="1" applyBorder="1"/>
    <xf numFmtId="0" fontId="4" fillId="0" borderId="4" xfId="0" applyFont="1" applyBorder="1" applyAlignment="1">
      <alignment horizontal="center"/>
    </xf>
    <xf numFmtId="0" fontId="4" fillId="0" borderId="5" xfId="0" applyFont="1" applyBorder="1" applyAlignment="1">
      <alignment horizontal="center"/>
    </xf>
    <xf numFmtId="17" fontId="4" fillId="0" borderId="0" xfId="0" applyNumberFormat="1" applyFont="1"/>
    <xf numFmtId="9" fontId="3" fillId="0" borderId="8" xfId="0" applyNumberFormat="1" applyFont="1" applyBorder="1"/>
    <xf numFmtId="0" fontId="3" fillId="0" borderId="0" xfId="0" applyFont="1" applyProtection="1">
      <protection locked="0"/>
    </xf>
    <xf numFmtId="0" fontId="6" fillId="0" borderId="12" xfId="9" applyFont="1" applyBorder="1" applyAlignment="1">
      <alignment horizontal="center"/>
    </xf>
    <xf numFmtId="0" fontId="6" fillId="0" borderId="9" xfId="9" applyFont="1" applyBorder="1" applyAlignment="1">
      <alignment horizontal="center"/>
    </xf>
    <xf numFmtId="0" fontId="6" fillId="0" borderId="13" xfId="9" applyFont="1" applyBorder="1" applyAlignment="1">
      <alignment horizontal="center"/>
    </xf>
    <xf numFmtId="0" fontId="6" fillId="0" borderId="12" xfId="0" applyFont="1" applyBorder="1" applyAlignment="1">
      <alignment horizontal="center"/>
    </xf>
    <xf numFmtId="0" fontId="6" fillId="0" borderId="9" xfId="0" applyFont="1" applyBorder="1" applyAlignment="1">
      <alignment horizontal="center"/>
    </xf>
    <xf numFmtId="0" fontId="6" fillId="0" borderId="13" xfId="0" applyFont="1" applyBorder="1" applyAlignment="1">
      <alignment horizontal="center"/>
    </xf>
    <xf numFmtId="165" fontId="3" fillId="0" borderId="2" xfId="2" applyFont="1" applyBorder="1" applyAlignment="1">
      <alignment horizontal="center"/>
    </xf>
    <xf numFmtId="165" fontId="3" fillId="0" borderId="1" xfId="2" applyFont="1" applyBorder="1" applyAlignment="1">
      <alignment horizontal="center"/>
    </xf>
    <xf numFmtId="165" fontId="3" fillId="0" borderId="3" xfId="2"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xf>
    <xf numFmtId="43" fontId="4" fillId="0" borderId="2" xfId="3" applyFont="1" applyFill="1" applyBorder="1" applyAlignment="1">
      <alignment horizontal="center"/>
    </xf>
    <xf numFmtId="43" fontId="4" fillId="0" borderId="1" xfId="3" applyFont="1" applyFill="1" applyBorder="1" applyAlignment="1">
      <alignment horizontal="center"/>
    </xf>
    <xf numFmtId="43" fontId="4" fillId="0" borderId="3" xfId="3" applyFont="1" applyFill="1" applyBorder="1" applyAlignment="1">
      <alignment horizontal="center"/>
    </xf>
  </cellXfs>
  <cellStyles count="18">
    <cellStyle name="Comma" xfId="1" builtinId="3"/>
    <cellStyle name="Comma 10" xfId="14" xr:uid="{7897D295-133E-4CE1-B646-C7746B539156}"/>
    <cellStyle name="Comma 2" xfId="3" xr:uid="{475D3728-214F-4F95-8555-3AEB5BD9CD92}"/>
    <cellStyle name="Normal" xfId="0" builtinId="0"/>
    <cellStyle name="Normal 14" xfId="6" xr:uid="{CDCCB773-6473-4FBF-AAE0-0A7DA2F75F94}"/>
    <cellStyle name="Normal 2" xfId="2" xr:uid="{87AC9675-60F8-4296-AD51-919D0FFEE031}"/>
    <cellStyle name="Normal 3" xfId="5" xr:uid="{DF4CD36C-F828-4B59-9D19-60176C644AF3}"/>
    <cellStyle name="Normal 3 2 4" xfId="17" xr:uid="{4DC771C1-49EC-4A93-AF62-992781882C68}"/>
    <cellStyle name="Normal 3_Attach O, GG, Support -New Method 2-14-11" xfId="12" xr:uid="{7EDE3F91-9FA3-47E9-B5E6-24187E368AEF}"/>
    <cellStyle name="Normal 4" xfId="7" xr:uid="{33AF74DD-07E8-4CB3-B47F-D3DAF996F1EA}"/>
    <cellStyle name="Normal 7 7" xfId="16" xr:uid="{411ADAAB-86A2-4392-BC79-E1F22F684E6A}"/>
    <cellStyle name="Normal_21 Exh B" xfId="11" xr:uid="{E3486F33-E1AF-45DA-A0AF-D0A43A5A7B72}"/>
    <cellStyle name="Normal_ATC Projected 2008 Monthly Plant Balances for Attachment O 2 (2)" xfId="15" xr:uid="{46663C78-6F60-4857-84B7-D330AF69C91C}"/>
    <cellStyle name="Normal_Attachment Os for 2002 True-up" xfId="10" xr:uid="{6FA7493B-1932-4245-9500-852B08C7CFAC}"/>
    <cellStyle name="Normal_PRECorp2002HeintzResponse 8-21-03" xfId="8" xr:uid="{B6129532-D69A-4A03-B9D1-FDE80C80F3AD}"/>
    <cellStyle name="Normal_Schedule O Info for Mike" xfId="9" xr:uid="{EA70C578-FDBA-49D7-926D-2B1D861F0FE7}"/>
    <cellStyle name="Percent 2" xfId="4" xr:uid="{0A2976D8-65B0-4D22-87D0-11B037F0CAD3}"/>
    <cellStyle name="Percent 60 2" xfId="13" xr:uid="{C70D14DE-ECEF-432E-B31D-49670DDE3FB5}"/>
  </cellStyles>
  <dxfs count="26">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N:\BHSC\BHC\Rates\BHE%20CLFP\FERC\TransmissionFormula%20Rate\CLFP%20Trans%20Form%20Rates%202022\True-Up\Support\A-4%20Pg%201,%20Pg%202,%20Pg%203%20(PIS%201047B%20Report%20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ngworthy, Kristina" refreshedDate="45041.639749652779" createdVersion="8" refreshedVersion="8" minRefreshableVersion="3" recordCount="3374" xr:uid="{12E876AB-C850-4140-8483-D78A0630DE16}">
  <cacheSource type="worksheet">
    <worksheetSource ref="A1:T3375" sheet="CLFP PIS 1047B 2022" r:id="rId2"/>
  </cacheSource>
  <cacheFields count="22">
    <cacheField name="company_id" numFmtId="0">
      <sharedItems containsSemiMixedTypes="0" containsString="0" containsNumber="1" containsInteger="1" minValue="5" maxValue="5"/>
    </cacheField>
    <cacheField name="bus_segment_id" numFmtId="0">
      <sharedItems containsSemiMixedTypes="0" containsString="0" containsNumber="1" containsInteger="1" minValue="103" maxValue="999"/>
    </cacheField>
    <cacheField name="description" numFmtId="0">
      <sharedItems count="144">
        <s v="139103 - Gen Plt-Computer Hardware"/>
        <s v="139104 - Gen Plt-Software"/>
        <s v="330100 - Intang-Organization"/>
        <s v="338901 - Gen Plant-Land"/>
        <s v="338902 - Gen Plant-Ld Rt/ROW-NonD"/>
        <s v="339001 - Gen Plt-Str &amp; Improve-Own"/>
        <s v="339005 - Gen Plt-Land Improve-Own"/>
        <s v="339101 - Gen Plt-Office Furn &amp; Eqp"/>
        <s v="339103 - Gen Plt-Computer Hardware"/>
        <s v="339104 - Gen Plt-Software"/>
        <s v="339105 - Gen Plt-Sys Dev"/>
        <s v="339107 - Gen Plt-iPad Hardware"/>
        <s v="339203 - Gen Plt-Trans Eqp-Lght Trk"/>
        <s v="339204 - Gen Plt-Trans Eqp-Med Trck"/>
        <s v="339205 - Gen Plt-Trans Eqp-Hvy Trck"/>
        <s v="339300 - Gen Plt-Stores Equipment"/>
        <s v="339400 - Gen Plt-Tool/Shop/Garage"/>
        <s v="339500 - Gen Plt-Lab Equipment"/>
        <s v="339601 - Gen Plt-Shrt Life Powr Eqp"/>
        <s v="339602 - Gen Plt-Long Life Powr Eqp"/>
        <s v="339700 - Gen Plt-Communication Eqp"/>
        <s v="339800 - Gen Plt-Miscellaneous Eqp"/>
        <s v="130100 - Intang-Organization"/>
        <s v="130300 - Intang-Misc Intang"/>
        <s v="131100 - Elec Steam-Struct&amp;Improve"/>
        <s v="131201 - Elec Steam-Boiler Plnt Eqp"/>
        <s v="131400 - Ele Steam-Turbogen Units"/>
        <s v="131500 - Ele Steam-Accessry Ele Eqp"/>
        <s v="131600 - Ele Steam-Misc Plant Equip"/>
        <s v="134001 - Ele Other-Land"/>
        <s v="134100 - Ele Oth-Structure&amp;Improve"/>
        <s v="134105 - Ele Oth-Land Improvement"/>
        <s v="134200 - Ele Oth-Fuel Holder &amp; Acce"/>
        <s v="134410 - Ele Oth - Generators"/>
        <s v="134500 - Ele Oth-Accessory Ele Eqp"/>
        <s v="134534 - Ele Oth-Accessory Ele Eqp"/>
        <s v="134600 - Ele Oth-Misc Plant Equip"/>
        <s v="135001 - Ele Trans-Land"/>
        <s v="135002 - Ele Trans - Ld Rt/ROW-NonD"/>
        <s v="135003 - Ele Trans - Ld Rt/ROW-Depr"/>
        <s v="135200 - Ele Trans Sub-Str &amp; Improv"/>
        <s v="135205 - Ele Trans Sub-Land Improve"/>
        <s v="135300 - Ele Trans Sub-Station Equi"/>
        <s v="135301 - Ele Trans Sub-Stn Eq GSU"/>
        <s v="135400 - Ele Trans-Towers &amp; Fixtres"/>
        <s v="135500 - Ele Trans-Poles &amp; Fixtures"/>
        <s v="135600 - Ele Trans-OH Conductors"/>
        <s v="135800 - Ele Trans-UG Conductors"/>
        <s v="136001 - Ele Dist-Land"/>
        <s v="136002 - Ele Dist- Ld Rt/ROW-Non-De"/>
        <s v="136003 - Ele Dist- Ld Rt/ROW-Deprec"/>
        <s v="136100 - Ele Dist Sub-Str &amp; Improve"/>
        <s v="136105 - Ele Dist Sub-Land Improve"/>
        <s v="136200 - Ele Dist Sub-Station Equip"/>
        <s v="136400 - Ele Dist-Pole/Tower/Fixtur"/>
        <s v="136500 - Ele Dist-OH Conductors"/>
        <s v="136600 - Ele Dist-UG Conduit"/>
        <s v="136700 - Ele Dist-UG Conductors"/>
        <s v="136801 - Ele Dist-Ln Trans-Oth Eqp"/>
        <s v="136802 - Ele Dist-Ln Trans-Conventn"/>
        <s v="136803 - Ele Dist-Ln Trans-Padmount"/>
        <s v="136901 - Ele Dist - OH Services"/>
        <s v="136902 - Ele Dist - UG Services"/>
        <s v="137001 - Ele Dist-Meters Other"/>
        <s v="137003 - Ele Dist-Meters ERT"/>
        <s v="137004 - Ele Dist-Meters AMI"/>
        <s v="137100 - Ele Dist-Instal Cst Prmise"/>
        <s v="137300 - Ele Dist-Street Lighting"/>
        <s v="138901 - Gen Plant-Land"/>
        <s v="139001 - Gen Plt-Str &amp; Improve-Own"/>
        <s v="139005 - Gen Plt-Land Improve-Own"/>
        <s v="139101 - Gen Plt-Office Furn &amp; Eqp"/>
        <s v="139201 - Gen Plt-Trans Eqp-Subunit"/>
        <s v="139202 - Gen Plt-Trans Eqp-Cars"/>
        <s v="139203 - Gen Plt-Trans Eqp-Lght Trk"/>
        <s v="139204 - Gen Plt-Trans Eqp-Med Trck"/>
        <s v="139205 - Gen Plt-Trans Eqp-Hvy Trck"/>
        <s v="139206 - Gen Plt-Trans Eqp-Trailers"/>
        <s v="139300 - Gen Plt-Stores Equipment"/>
        <s v="139400 - Gen Plt-Tool/Shop/Garage"/>
        <s v="139410 - Gen Plt-Veh-Tool/Shop"/>
        <s v="139500 - Gen Plt-Lab Equipment"/>
        <s v="139601 - Off Rd Pwr Eqp Short Life"/>
        <s v="139602 - Off Rd Pwr Eqp Long Life"/>
        <s v="139700 - Gen Plt-Communication Eqp"/>
        <s v="139710-Communication Equip-Specif"/>
        <s v="139800 - Gen Plt-Miscellaneous Eqp"/>
        <s v="236502 - Gas Trans-Ld Rt/ROW-NonD"/>
        <s v="236503 - Gas Trans-Ld Rt/ROW-Depre"/>
        <s v="236601 - Gas Trans-Struct &amp; Improve"/>
        <s v="236702 - Gas Trans - PE Mains"/>
        <s v="236703 - Gas Trans - Steel Mains"/>
        <s v="236705 - Gas Trans - Plastic Mains"/>
        <s v="236707 - Gas Trans - Oth Equip"/>
        <s v="236804 - Gas Trans-Compresr Sta-Eqp"/>
        <s v="236903 - Gas Tran-Mea &amp; Reg Sta Eqp"/>
        <s v="237401 - Gas Dist-Land"/>
        <s v="237402 - Gas Dist-Ld Rt/ROW-NonDep"/>
        <s v="237403 - Gas Dist-Ld Rt/ROW-Dep"/>
        <s v="237501 - Gas Dist-Struct &amp; Improve"/>
        <s v="237503 - Gas Dist-Str &amp; Improve-TBS"/>
        <s v="237505 - Gas Dist-Land Improve"/>
        <s v="237601 - Gas Dist - Iron Mains"/>
        <s v="237602 - Gas Dist - PE Mains"/>
        <s v="237603 - Gas Dist - Steel Mains"/>
        <s v="237605 - Gas Dist - Plastic Mains"/>
        <s v="237606 - Gas Dist - Mains - Other M"/>
        <s v="237607 - Gas Dist - Mains - Oth Equ"/>
        <s v="237800 - Gas Dist-Gen Mea/Reg Sta"/>
        <s v="237900 - Gas Dist-City Gate Mea/Reg"/>
        <s v="238002 - Gas Dist-Services - PE"/>
        <s v="238003 - Gas Dist-Services - Steel"/>
        <s v="238005 - Gas Dist-Services - Plasti"/>
        <s v="238100 - Gas Dist-Meters-Small Vol"/>
        <s v="238101 - Gas Dist-Meters-ERT"/>
        <s v="238103 - Gas AMI - Infrastructure"/>
        <s v="238201 - Gas Dist-Meter Installatn"/>
        <s v="238301 - Gas Dist-House Regulator"/>
        <s v="238501 - Gas Dist-Indstrial Mea/Reg"/>
        <s v="238700 - Gas Dist-Other Equipment"/>
        <s v="239001 - Gen Plt-Str &amp; Improve-Own"/>
        <s v="239101 - Gen Plt-Office Furn &amp; Eqp"/>
        <s v="239103 - Gen Plt-Computer Hardware"/>
        <s v="239104 - Gen Plt-Software"/>
        <s v="239107 - Gen Plt-iPad Hardware"/>
        <s v="239201 - Gen Plt-Trans Eqp-Subunit"/>
        <s v="239203 - Gen Plt-Trans Eqp-Lght Trk"/>
        <s v="239204 - Gen Plt-Trans Eqp-Med Trck"/>
        <s v="239205 - Gen Plt-Trans Eqp-Hvy Trck"/>
        <s v="239206 - Gen Plt-Trans Eqp-Trailers"/>
        <s v="239400 - Gen Plt-Tool/Shop/Garage"/>
        <s v="239410 - Gen Plt-Veh-Tool/Shop"/>
        <s v="239500 - Gen Plt-Lab Equipment"/>
        <s v="239601 - Gen Plt-Powr Operating Eqp"/>
        <s v="239602 - Gen Plt-Long Life Powr Eqp"/>
        <s v="239700 - Gen Plt-Communication Eqp"/>
        <s v="239800 - Gen Plt-Miscellaneous Eqp"/>
        <s v="230202 - Intang-Franchs &amp; Con SL"/>
        <s v="339051 - Gen Plt-Str &amp; Imprve-Lease"/>
        <s v="339201 - Gen Plt-Trans Eqp-Subunit"/>
        <s v="339206 - Gen Plt-Trans Eqp-Trailers"/>
        <s v="131202 - Ele Steam-Boiler-Pollution"/>
        <s v="135318 - Ele Tran Sub-Stn Eq KR2018"/>
        <s v="135359 - Ele Trans Sub-StnEqp Amort"/>
      </sharedItems>
    </cacheField>
    <cacheField name="description2" numFmtId="0">
      <sharedItems/>
    </cacheField>
    <cacheField name="set_of_books_id" numFmtId="0">
      <sharedItems containsSemiMixedTypes="0" containsString="0" containsNumber="1" containsInteger="1" minValue="1" maxValue="1"/>
    </cacheField>
    <cacheField name="beginning_balance" numFmtId="43">
      <sharedItems containsSemiMixedTypes="0" containsString="0" containsNumber="1" minValue="0" maxValue="116604825.40000001"/>
    </cacheField>
    <cacheField name="additions" numFmtId="43">
      <sharedItems containsSemiMixedTypes="0" containsString="0" containsNumber="1" minValue="-8643919.0999999996" maxValue="10092920.550000001"/>
    </cacheField>
    <cacheField name="retirements" numFmtId="43">
      <sharedItems containsSemiMixedTypes="0" containsString="0" containsNumber="1" minValue="-666675" maxValue="171977.89"/>
    </cacheField>
    <cacheField name="transfers_in" numFmtId="43">
      <sharedItems containsSemiMixedTypes="0" containsString="0" containsNumber="1" minValue="0" maxValue="170511.43"/>
    </cacheField>
    <cacheField name="transfers_out" numFmtId="43">
      <sharedItems containsSemiMixedTypes="0" containsString="0" containsNumber="1" minValue="-965750.84" maxValue="0"/>
    </cacheField>
    <cacheField name="adjustments" numFmtId="43">
      <sharedItems containsSemiMixedTypes="0" containsString="0" containsNumber="1" minValue="-356842.53" maxValue="0"/>
    </cacheField>
    <cacheField name="ending_balance" numFmtId="43">
      <sharedItems containsSemiMixedTypes="0" containsString="0" containsNumber="1" minValue="0" maxValue="116604825.40000001"/>
    </cacheField>
    <cacheField name="state_id" numFmtId="0">
      <sharedItems/>
    </cacheField>
    <cacheField name="start_month" numFmtId="22">
      <sharedItems containsSemiMixedTypes="0" containsNonDate="0" containsDate="1" containsString="0" minDate="2021-12-01T00:00:00" maxDate="2021-12-02T00:00:00"/>
    </cacheField>
    <cacheField name="end_month" numFmtId="22">
      <sharedItems containsSemiMixedTypes="0" containsNonDate="0" containsDate="1" containsString="0" minDate="2022-12-01T00:00:00" maxDate="2022-12-02T00:00:00" count="1">
        <d v="2022-12-01T00:00:00"/>
      </sharedItems>
    </cacheField>
    <cacheField name="gl_posting_mo_yr" numFmtId="22">
      <sharedItems containsSemiMixedTypes="0" containsNonDate="0" containsDate="1" containsString="0" minDate="2021-12-01T00:00:00" maxDate="2022-12-02T00:00:00" count="13">
        <d v="2021-12-01T00:00:00"/>
        <d v="2022-01-01T00:00:00"/>
        <d v="2022-02-01T00:00:00"/>
        <d v="2022-03-01T00:00:00"/>
        <d v="2022-04-01T00:00:00"/>
        <d v="2022-05-01T00:00:00"/>
        <d v="2022-06-01T00:00:00"/>
        <d v="2022-07-01T00:00:00"/>
        <d v="2022-08-01T00:00:00"/>
        <d v="2022-09-01T00:00:00"/>
        <d v="2022-10-01T00:00:00"/>
        <d v="2022-11-01T00:00:00"/>
        <d v="2022-12-01T00:00:00"/>
      </sharedItems>
      <fieldGroup par="21" base="15">
        <rangePr groupBy="months" startDate="2021-12-01T00:00:00" endDate="2022-12-02T00:00:00"/>
        <groupItems count="14">
          <s v="&lt;12/1/2021"/>
          <s v="Jan"/>
          <s v="Feb"/>
          <s v="Mar"/>
          <s v="Apr"/>
          <s v="May"/>
          <s v="Jun"/>
          <s v="Jul"/>
          <s v="Aug"/>
          <s v="Sep"/>
          <s v="Oct"/>
          <s v="Nov"/>
          <s v="Dec"/>
          <s v="&gt;12/2/2022"/>
        </groupItems>
      </fieldGroup>
    </cacheField>
    <cacheField name="description3" numFmtId="0">
      <sharedItems count="3">
        <s v="Regulated Electric (122)"/>
        <s v="NonSpecific Product (999)"/>
        <s v="Regulated Gas (103)"/>
      </sharedItems>
    </cacheField>
    <cacheField name="description4" numFmtId="0">
      <sharedItems/>
    </cacheField>
    <cacheField name="Function Class" numFmtId="0">
      <sharedItems count="6">
        <s v="General &amp; Intangible"/>
        <s v="General &amp; Intangible - C"/>
        <s v="Production"/>
        <s v="Transmission"/>
        <s v="Distribution"/>
        <s v="GAS"/>
      </sharedItems>
    </cacheField>
    <cacheField name="Plant Account" numFmtId="0">
      <sharedItems count="54">
        <s v="391"/>
        <s v="301"/>
        <s v="389"/>
        <s v="390"/>
        <s v="392"/>
        <s v="393"/>
        <s v="394"/>
        <s v="395"/>
        <s v="396"/>
        <s v="397"/>
        <s v="398"/>
        <s v="303"/>
        <s v="311"/>
        <s v="312"/>
        <s v="314"/>
        <s v="315"/>
        <s v="316"/>
        <s v="340"/>
        <s v="341"/>
        <s v="342"/>
        <s v="344"/>
        <s v="345"/>
        <s v="346"/>
        <s v="350"/>
        <s v="352"/>
        <s v="353"/>
        <s v="354"/>
        <s v="355"/>
        <s v="356"/>
        <s v="358"/>
        <s v="360"/>
        <s v="361"/>
        <s v="362"/>
        <s v="364"/>
        <s v="365"/>
        <s v="366"/>
        <s v="367"/>
        <s v="368"/>
        <s v="369"/>
        <s v="370"/>
        <s v="371"/>
        <s v="373"/>
        <s v="374"/>
        <s v="375"/>
        <s v="376"/>
        <s v="378"/>
        <s v="379"/>
        <s v="380"/>
        <s v="381"/>
        <s v="382"/>
        <s v="383"/>
        <s v="385"/>
        <s v="387"/>
        <s v="302"/>
      </sharedItems>
    </cacheField>
    <cacheField name="Quarters" numFmtId="0" databaseField="0">
      <fieldGroup base="15">
        <rangePr groupBy="quarters" startDate="2021-12-01T00:00:00" endDate="2022-12-02T00:00:00"/>
        <groupItems count="6">
          <s v="&lt;12/1/2021"/>
          <s v="Qtr1"/>
          <s v="Qtr2"/>
          <s v="Qtr3"/>
          <s v="Qtr4"/>
          <s v="&gt;12/2/2022"/>
        </groupItems>
      </fieldGroup>
    </cacheField>
    <cacheField name="Years" numFmtId="0" databaseField="0">
      <fieldGroup base="15">
        <rangePr groupBy="years" startDate="2021-12-01T00:00:00" endDate="2022-12-02T00:00:00"/>
        <groupItems count="4">
          <s v="&lt;12/1/2021"/>
          <s v="2021"/>
          <s v="2022"/>
          <s v="&gt;12/2/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74">
  <r>
    <n v="5"/>
    <n v="122"/>
    <x v="0"/>
    <s v="101000 Plant In Service"/>
    <n v="1"/>
    <n v="0"/>
    <n v="0"/>
    <n v="0"/>
    <n v="0"/>
    <n v="0"/>
    <n v="0"/>
    <n v="0"/>
    <s v="Nebraska"/>
    <d v="2021-12-01T00:00:00"/>
    <x v="0"/>
    <x v="0"/>
    <x v="0"/>
    <s v="Cheyenne Light Fuel &amp; Power Co"/>
    <x v="0"/>
    <x v="0"/>
  </r>
  <r>
    <n v="5"/>
    <n v="122"/>
    <x v="0"/>
    <s v="101000 Plant In Service"/>
    <n v="1"/>
    <n v="0"/>
    <n v="0"/>
    <n v="0"/>
    <n v="0"/>
    <n v="0"/>
    <n v="0"/>
    <n v="0"/>
    <s v="Nebraska"/>
    <d v="2021-12-01T00:00:00"/>
    <x v="0"/>
    <x v="1"/>
    <x v="0"/>
    <s v="Cheyenne Light Fuel &amp; Power Co"/>
    <x v="0"/>
    <x v="0"/>
  </r>
  <r>
    <n v="5"/>
    <n v="122"/>
    <x v="0"/>
    <s v="101000 Plant In Service"/>
    <n v="1"/>
    <n v="0"/>
    <n v="0"/>
    <n v="0"/>
    <n v="0"/>
    <n v="0"/>
    <n v="0"/>
    <n v="0"/>
    <s v="Nebraska"/>
    <d v="2021-12-01T00:00:00"/>
    <x v="0"/>
    <x v="2"/>
    <x v="0"/>
    <s v="Cheyenne Light Fuel &amp; Power Co"/>
    <x v="0"/>
    <x v="0"/>
  </r>
  <r>
    <n v="5"/>
    <n v="122"/>
    <x v="0"/>
    <s v="101000 Plant In Service"/>
    <n v="1"/>
    <n v="0"/>
    <n v="0"/>
    <n v="0"/>
    <n v="0"/>
    <n v="0"/>
    <n v="0"/>
    <n v="0"/>
    <s v="Nebraska"/>
    <d v="2021-12-01T00:00:00"/>
    <x v="0"/>
    <x v="3"/>
    <x v="0"/>
    <s v="Cheyenne Light Fuel &amp; Power Co"/>
    <x v="0"/>
    <x v="0"/>
  </r>
  <r>
    <n v="5"/>
    <n v="122"/>
    <x v="0"/>
    <s v="101000 Plant In Service"/>
    <n v="1"/>
    <n v="0"/>
    <n v="0"/>
    <n v="0"/>
    <n v="0"/>
    <n v="0"/>
    <n v="0"/>
    <n v="0"/>
    <s v="Nebraska"/>
    <d v="2021-12-01T00:00:00"/>
    <x v="0"/>
    <x v="4"/>
    <x v="0"/>
    <s v="Cheyenne Light Fuel &amp; Power Co"/>
    <x v="0"/>
    <x v="0"/>
  </r>
  <r>
    <n v="5"/>
    <n v="122"/>
    <x v="0"/>
    <s v="101000 Plant In Service"/>
    <n v="1"/>
    <n v="0"/>
    <n v="0"/>
    <n v="0"/>
    <n v="0"/>
    <n v="0"/>
    <n v="0"/>
    <n v="0"/>
    <s v="Nebraska"/>
    <d v="2021-12-01T00:00:00"/>
    <x v="0"/>
    <x v="5"/>
    <x v="0"/>
    <s v="Cheyenne Light Fuel &amp; Power Co"/>
    <x v="0"/>
    <x v="0"/>
  </r>
  <r>
    <n v="5"/>
    <n v="122"/>
    <x v="0"/>
    <s v="101000 Plant In Service"/>
    <n v="1"/>
    <n v="0"/>
    <n v="0"/>
    <n v="0"/>
    <n v="0"/>
    <n v="0"/>
    <n v="0"/>
    <n v="0"/>
    <s v="Nebraska"/>
    <d v="2021-12-01T00:00:00"/>
    <x v="0"/>
    <x v="6"/>
    <x v="0"/>
    <s v="Cheyenne Light Fuel &amp; Power Co"/>
    <x v="0"/>
    <x v="0"/>
  </r>
  <r>
    <n v="5"/>
    <n v="122"/>
    <x v="0"/>
    <s v="101000 Plant In Service"/>
    <n v="1"/>
    <n v="0"/>
    <n v="0"/>
    <n v="0"/>
    <n v="0"/>
    <n v="0"/>
    <n v="0"/>
    <n v="0"/>
    <s v="Nebraska"/>
    <d v="2021-12-01T00:00:00"/>
    <x v="0"/>
    <x v="7"/>
    <x v="0"/>
    <s v="Cheyenne Light Fuel &amp; Power Co"/>
    <x v="0"/>
    <x v="0"/>
  </r>
  <r>
    <n v="5"/>
    <n v="122"/>
    <x v="0"/>
    <s v="101000 Plant In Service"/>
    <n v="1"/>
    <n v="0"/>
    <n v="0"/>
    <n v="0"/>
    <n v="0"/>
    <n v="0"/>
    <n v="0"/>
    <n v="0"/>
    <s v="Nebraska"/>
    <d v="2021-12-01T00:00:00"/>
    <x v="0"/>
    <x v="8"/>
    <x v="0"/>
    <s v="Cheyenne Light Fuel &amp; Power Co"/>
    <x v="0"/>
    <x v="0"/>
  </r>
  <r>
    <n v="5"/>
    <n v="122"/>
    <x v="0"/>
    <s v="101000 Plant In Service"/>
    <n v="1"/>
    <n v="0"/>
    <n v="0"/>
    <n v="0"/>
    <n v="0"/>
    <n v="0"/>
    <n v="0"/>
    <n v="0"/>
    <s v="Nebraska"/>
    <d v="2021-12-01T00:00:00"/>
    <x v="0"/>
    <x v="9"/>
    <x v="0"/>
    <s v="Cheyenne Light Fuel &amp; Power Co"/>
    <x v="0"/>
    <x v="0"/>
  </r>
  <r>
    <n v="5"/>
    <n v="122"/>
    <x v="0"/>
    <s v="101000 Plant In Service"/>
    <n v="1"/>
    <n v="0"/>
    <n v="0"/>
    <n v="0"/>
    <n v="0"/>
    <n v="0"/>
    <n v="0"/>
    <n v="0"/>
    <s v="Nebraska"/>
    <d v="2021-12-01T00:00:00"/>
    <x v="0"/>
    <x v="10"/>
    <x v="0"/>
    <s v="Cheyenne Light Fuel &amp; Power Co"/>
    <x v="0"/>
    <x v="0"/>
  </r>
  <r>
    <n v="5"/>
    <n v="122"/>
    <x v="0"/>
    <s v="101000 Plant In Service"/>
    <n v="1"/>
    <n v="0"/>
    <n v="0"/>
    <n v="0"/>
    <n v="0"/>
    <n v="0"/>
    <n v="0"/>
    <n v="0"/>
    <s v="Nebraska"/>
    <d v="2021-12-01T00:00:00"/>
    <x v="0"/>
    <x v="11"/>
    <x v="0"/>
    <s v="Cheyenne Light Fuel &amp; Power Co"/>
    <x v="0"/>
    <x v="0"/>
  </r>
  <r>
    <n v="5"/>
    <n v="122"/>
    <x v="0"/>
    <s v="101000 Plant In Service"/>
    <n v="1"/>
    <n v="0"/>
    <n v="0"/>
    <n v="0"/>
    <n v="0"/>
    <n v="0"/>
    <n v="0"/>
    <n v="0"/>
    <s v="Nebraska"/>
    <d v="2021-12-01T00:00:00"/>
    <x v="0"/>
    <x v="12"/>
    <x v="0"/>
    <s v="Cheyenne Light Fuel &amp; Power Co"/>
    <x v="0"/>
    <x v="0"/>
  </r>
  <r>
    <n v="5"/>
    <n v="122"/>
    <x v="1"/>
    <s v="101000 Plant In Service"/>
    <n v="1"/>
    <n v="4377.92"/>
    <n v="0"/>
    <n v="0"/>
    <n v="0"/>
    <n v="0"/>
    <n v="0"/>
    <n v="4377.92"/>
    <s v="Nebraska"/>
    <d v="2021-12-01T00:00:00"/>
    <x v="0"/>
    <x v="0"/>
    <x v="0"/>
    <s v="Cheyenne Light Fuel &amp; Power Co"/>
    <x v="0"/>
    <x v="0"/>
  </r>
  <r>
    <n v="5"/>
    <n v="122"/>
    <x v="1"/>
    <s v="101000 Plant In Service"/>
    <n v="1"/>
    <n v="4377.92"/>
    <n v="0"/>
    <n v="0"/>
    <n v="0"/>
    <n v="0"/>
    <n v="0"/>
    <n v="4377.92"/>
    <s v="Nebraska"/>
    <d v="2021-12-01T00:00:00"/>
    <x v="0"/>
    <x v="1"/>
    <x v="0"/>
    <s v="Cheyenne Light Fuel &amp; Power Co"/>
    <x v="0"/>
    <x v="0"/>
  </r>
  <r>
    <n v="5"/>
    <n v="122"/>
    <x v="1"/>
    <s v="101000 Plant In Service"/>
    <n v="1"/>
    <n v="4377.92"/>
    <n v="0"/>
    <n v="0"/>
    <n v="0"/>
    <n v="0"/>
    <n v="0"/>
    <n v="4377.92"/>
    <s v="Nebraska"/>
    <d v="2021-12-01T00:00:00"/>
    <x v="0"/>
    <x v="2"/>
    <x v="0"/>
    <s v="Cheyenne Light Fuel &amp; Power Co"/>
    <x v="0"/>
    <x v="0"/>
  </r>
  <r>
    <n v="5"/>
    <n v="122"/>
    <x v="1"/>
    <s v="101000 Plant In Service"/>
    <n v="1"/>
    <n v="4377.92"/>
    <n v="0"/>
    <n v="0"/>
    <n v="0"/>
    <n v="0"/>
    <n v="0"/>
    <n v="4377.92"/>
    <s v="Nebraska"/>
    <d v="2021-12-01T00:00:00"/>
    <x v="0"/>
    <x v="3"/>
    <x v="0"/>
    <s v="Cheyenne Light Fuel &amp; Power Co"/>
    <x v="0"/>
    <x v="0"/>
  </r>
  <r>
    <n v="5"/>
    <n v="122"/>
    <x v="1"/>
    <s v="101000 Plant In Service"/>
    <n v="1"/>
    <n v="4377.92"/>
    <n v="0"/>
    <n v="0"/>
    <n v="0"/>
    <n v="0"/>
    <n v="0"/>
    <n v="4377.92"/>
    <s v="Nebraska"/>
    <d v="2021-12-01T00:00:00"/>
    <x v="0"/>
    <x v="4"/>
    <x v="0"/>
    <s v="Cheyenne Light Fuel &amp; Power Co"/>
    <x v="0"/>
    <x v="0"/>
  </r>
  <r>
    <n v="5"/>
    <n v="122"/>
    <x v="1"/>
    <s v="101000 Plant In Service"/>
    <n v="1"/>
    <n v="4377.92"/>
    <n v="0"/>
    <n v="0"/>
    <n v="0"/>
    <n v="0"/>
    <n v="0"/>
    <n v="4377.92"/>
    <s v="Nebraska"/>
    <d v="2021-12-01T00:00:00"/>
    <x v="0"/>
    <x v="5"/>
    <x v="0"/>
    <s v="Cheyenne Light Fuel &amp; Power Co"/>
    <x v="0"/>
    <x v="0"/>
  </r>
  <r>
    <n v="5"/>
    <n v="122"/>
    <x v="1"/>
    <s v="101000 Plant In Service"/>
    <n v="1"/>
    <n v="4377.92"/>
    <n v="0"/>
    <n v="0"/>
    <n v="0"/>
    <n v="0"/>
    <n v="0"/>
    <n v="4377.92"/>
    <s v="Nebraska"/>
    <d v="2021-12-01T00:00:00"/>
    <x v="0"/>
    <x v="6"/>
    <x v="0"/>
    <s v="Cheyenne Light Fuel &amp; Power Co"/>
    <x v="0"/>
    <x v="0"/>
  </r>
  <r>
    <n v="5"/>
    <n v="122"/>
    <x v="1"/>
    <s v="101000 Plant In Service"/>
    <n v="1"/>
    <n v="4377.92"/>
    <n v="0"/>
    <n v="0"/>
    <n v="0"/>
    <n v="0"/>
    <n v="0"/>
    <n v="4377.92"/>
    <s v="Nebraska"/>
    <d v="2021-12-01T00:00:00"/>
    <x v="0"/>
    <x v="7"/>
    <x v="0"/>
    <s v="Cheyenne Light Fuel &amp; Power Co"/>
    <x v="0"/>
    <x v="0"/>
  </r>
  <r>
    <n v="5"/>
    <n v="122"/>
    <x v="1"/>
    <s v="101000 Plant In Service"/>
    <n v="1"/>
    <n v="4377.92"/>
    <n v="0"/>
    <n v="0"/>
    <n v="0"/>
    <n v="0"/>
    <n v="0"/>
    <n v="4377.92"/>
    <s v="Nebraska"/>
    <d v="2021-12-01T00:00:00"/>
    <x v="0"/>
    <x v="8"/>
    <x v="0"/>
    <s v="Cheyenne Light Fuel &amp; Power Co"/>
    <x v="0"/>
    <x v="0"/>
  </r>
  <r>
    <n v="5"/>
    <n v="122"/>
    <x v="1"/>
    <s v="101000 Plant In Service"/>
    <n v="1"/>
    <n v="4377.92"/>
    <n v="0"/>
    <n v="0"/>
    <n v="0"/>
    <n v="0"/>
    <n v="0"/>
    <n v="4377.92"/>
    <s v="Nebraska"/>
    <d v="2021-12-01T00:00:00"/>
    <x v="0"/>
    <x v="9"/>
    <x v="0"/>
    <s v="Cheyenne Light Fuel &amp; Power Co"/>
    <x v="0"/>
    <x v="0"/>
  </r>
  <r>
    <n v="5"/>
    <n v="122"/>
    <x v="1"/>
    <s v="101000 Plant In Service"/>
    <n v="1"/>
    <n v="4377.92"/>
    <n v="0"/>
    <n v="0"/>
    <n v="0"/>
    <n v="0"/>
    <n v="0"/>
    <n v="4377.92"/>
    <s v="Nebraska"/>
    <d v="2021-12-01T00:00:00"/>
    <x v="0"/>
    <x v="10"/>
    <x v="0"/>
    <s v="Cheyenne Light Fuel &amp; Power Co"/>
    <x v="0"/>
    <x v="0"/>
  </r>
  <r>
    <n v="5"/>
    <n v="122"/>
    <x v="1"/>
    <s v="101000 Plant In Service"/>
    <n v="1"/>
    <n v="4377.92"/>
    <n v="0"/>
    <n v="0"/>
    <n v="0"/>
    <n v="0"/>
    <n v="0"/>
    <n v="4377.92"/>
    <s v="Nebraska"/>
    <d v="2021-12-01T00:00:00"/>
    <x v="0"/>
    <x v="11"/>
    <x v="0"/>
    <s v="Cheyenne Light Fuel &amp; Power Co"/>
    <x v="0"/>
    <x v="0"/>
  </r>
  <r>
    <n v="5"/>
    <n v="122"/>
    <x v="1"/>
    <s v="101000 Plant In Service"/>
    <n v="1"/>
    <n v="4377.92"/>
    <n v="0"/>
    <n v="0"/>
    <n v="0"/>
    <n v="0"/>
    <n v="0"/>
    <n v="4377.92"/>
    <s v="Nebraska"/>
    <d v="2021-12-01T00:00:00"/>
    <x v="0"/>
    <x v="12"/>
    <x v="0"/>
    <s v="Cheyenne Light Fuel &amp; Power Co"/>
    <x v="0"/>
    <x v="0"/>
  </r>
  <r>
    <n v="5"/>
    <n v="122"/>
    <x v="1"/>
    <s v="106000 Completed Constr not Classfd"/>
    <n v="1"/>
    <n v="0"/>
    <n v="0"/>
    <n v="0"/>
    <n v="0"/>
    <n v="0"/>
    <n v="0"/>
    <n v="0"/>
    <s v="Nebraska"/>
    <d v="2021-12-01T00:00:00"/>
    <x v="0"/>
    <x v="0"/>
    <x v="0"/>
    <s v="Cheyenne Light Fuel &amp; Power Co"/>
    <x v="0"/>
    <x v="0"/>
  </r>
  <r>
    <n v="5"/>
    <n v="122"/>
    <x v="1"/>
    <s v="106000 Completed Constr not Classfd"/>
    <n v="1"/>
    <n v="0"/>
    <n v="0"/>
    <n v="0"/>
    <n v="0"/>
    <n v="0"/>
    <n v="0"/>
    <n v="0"/>
    <s v="Nebraska"/>
    <d v="2021-12-01T00:00:00"/>
    <x v="0"/>
    <x v="1"/>
    <x v="0"/>
    <s v="Cheyenne Light Fuel &amp; Power Co"/>
    <x v="0"/>
    <x v="0"/>
  </r>
  <r>
    <n v="5"/>
    <n v="122"/>
    <x v="1"/>
    <s v="106000 Completed Constr not Classfd"/>
    <n v="1"/>
    <n v="0"/>
    <n v="0"/>
    <n v="0"/>
    <n v="0"/>
    <n v="0"/>
    <n v="0"/>
    <n v="0"/>
    <s v="Nebraska"/>
    <d v="2021-12-01T00:00:00"/>
    <x v="0"/>
    <x v="2"/>
    <x v="0"/>
    <s v="Cheyenne Light Fuel &amp; Power Co"/>
    <x v="0"/>
    <x v="0"/>
  </r>
  <r>
    <n v="5"/>
    <n v="122"/>
    <x v="1"/>
    <s v="106000 Completed Constr not Classfd"/>
    <n v="1"/>
    <n v="0"/>
    <n v="0"/>
    <n v="0"/>
    <n v="0"/>
    <n v="0"/>
    <n v="0"/>
    <n v="0"/>
    <s v="Nebraska"/>
    <d v="2021-12-01T00:00:00"/>
    <x v="0"/>
    <x v="3"/>
    <x v="0"/>
    <s v="Cheyenne Light Fuel &amp; Power Co"/>
    <x v="0"/>
    <x v="0"/>
  </r>
  <r>
    <n v="5"/>
    <n v="122"/>
    <x v="1"/>
    <s v="106000 Completed Constr not Classfd"/>
    <n v="1"/>
    <n v="0"/>
    <n v="0"/>
    <n v="0"/>
    <n v="0"/>
    <n v="0"/>
    <n v="0"/>
    <n v="0"/>
    <s v="Nebraska"/>
    <d v="2021-12-01T00:00:00"/>
    <x v="0"/>
    <x v="4"/>
    <x v="0"/>
    <s v="Cheyenne Light Fuel &amp; Power Co"/>
    <x v="0"/>
    <x v="0"/>
  </r>
  <r>
    <n v="5"/>
    <n v="122"/>
    <x v="1"/>
    <s v="106000 Completed Constr not Classfd"/>
    <n v="1"/>
    <n v="0"/>
    <n v="0"/>
    <n v="0"/>
    <n v="0"/>
    <n v="0"/>
    <n v="0"/>
    <n v="0"/>
    <s v="Nebraska"/>
    <d v="2021-12-01T00:00:00"/>
    <x v="0"/>
    <x v="5"/>
    <x v="0"/>
    <s v="Cheyenne Light Fuel &amp; Power Co"/>
    <x v="0"/>
    <x v="0"/>
  </r>
  <r>
    <n v="5"/>
    <n v="122"/>
    <x v="1"/>
    <s v="106000 Completed Constr not Classfd"/>
    <n v="1"/>
    <n v="0"/>
    <n v="0"/>
    <n v="0"/>
    <n v="0"/>
    <n v="0"/>
    <n v="0"/>
    <n v="0"/>
    <s v="Nebraska"/>
    <d v="2021-12-01T00:00:00"/>
    <x v="0"/>
    <x v="6"/>
    <x v="0"/>
    <s v="Cheyenne Light Fuel &amp; Power Co"/>
    <x v="0"/>
    <x v="0"/>
  </r>
  <r>
    <n v="5"/>
    <n v="122"/>
    <x v="1"/>
    <s v="106000 Completed Constr not Classfd"/>
    <n v="1"/>
    <n v="0"/>
    <n v="0"/>
    <n v="0"/>
    <n v="0"/>
    <n v="0"/>
    <n v="0"/>
    <n v="0"/>
    <s v="Nebraska"/>
    <d v="2021-12-01T00:00:00"/>
    <x v="0"/>
    <x v="7"/>
    <x v="0"/>
    <s v="Cheyenne Light Fuel &amp; Power Co"/>
    <x v="0"/>
    <x v="0"/>
  </r>
  <r>
    <n v="5"/>
    <n v="122"/>
    <x v="1"/>
    <s v="106000 Completed Constr not Classfd"/>
    <n v="1"/>
    <n v="0"/>
    <n v="0"/>
    <n v="0"/>
    <n v="0"/>
    <n v="0"/>
    <n v="0"/>
    <n v="0"/>
    <s v="Nebraska"/>
    <d v="2021-12-01T00:00:00"/>
    <x v="0"/>
    <x v="8"/>
    <x v="0"/>
    <s v="Cheyenne Light Fuel &amp; Power Co"/>
    <x v="0"/>
    <x v="0"/>
  </r>
  <r>
    <n v="5"/>
    <n v="122"/>
    <x v="1"/>
    <s v="106000 Completed Constr not Classfd"/>
    <n v="1"/>
    <n v="0"/>
    <n v="0"/>
    <n v="0"/>
    <n v="0"/>
    <n v="0"/>
    <n v="0"/>
    <n v="0"/>
    <s v="Nebraska"/>
    <d v="2021-12-01T00:00:00"/>
    <x v="0"/>
    <x v="9"/>
    <x v="0"/>
    <s v="Cheyenne Light Fuel &amp; Power Co"/>
    <x v="0"/>
    <x v="0"/>
  </r>
  <r>
    <n v="5"/>
    <n v="122"/>
    <x v="1"/>
    <s v="106000 Completed Constr not Classfd"/>
    <n v="1"/>
    <n v="0"/>
    <n v="0"/>
    <n v="0"/>
    <n v="0"/>
    <n v="0"/>
    <n v="0"/>
    <n v="0"/>
    <s v="Nebraska"/>
    <d v="2021-12-01T00:00:00"/>
    <x v="0"/>
    <x v="10"/>
    <x v="0"/>
    <s v="Cheyenne Light Fuel &amp; Power Co"/>
    <x v="0"/>
    <x v="0"/>
  </r>
  <r>
    <n v="5"/>
    <n v="122"/>
    <x v="1"/>
    <s v="106000 Completed Constr not Classfd"/>
    <n v="1"/>
    <n v="0"/>
    <n v="0"/>
    <n v="0"/>
    <n v="0"/>
    <n v="0"/>
    <n v="0"/>
    <n v="0"/>
    <s v="Nebraska"/>
    <d v="2021-12-01T00:00:00"/>
    <x v="0"/>
    <x v="11"/>
    <x v="0"/>
    <s v="Cheyenne Light Fuel &amp; Power Co"/>
    <x v="0"/>
    <x v="0"/>
  </r>
  <r>
    <n v="5"/>
    <n v="122"/>
    <x v="1"/>
    <s v="106000 Completed Constr not Classfd"/>
    <n v="1"/>
    <n v="0"/>
    <n v="0"/>
    <n v="0"/>
    <n v="0"/>
    <n v="0"/>
    <n v="0"/>
    <n v="0"/>
    <s v="Nebraska"/>
    <d v="2021-12-01T00:00:00"/>
    <x v="0"/>
    <x v="12"/>
    <x v="0"/>
    <s v="Cheyenne Light Fuel &amp; Power Co"/>
    <x v="0"/>
    <x v="0"/>
  </r>
  <r>
    <n v="5"/>
    <n v="999"/>
    <x v="2"/>
    <s v="101000 Plant In Service"/>
    <n v="1"/>
    <n v="0"/>
    <n v="0"/>
    <n v="0"/>
    <n v="0"/>
    <n v="0"/>
    <n v="0"/>
    <n v="0"/>
    <s v="Wyoming"/>
    <d v="2021-12-01T00:00:00"/>
    <x v="0"/>
    <x v="0"/>
    <x v="1"/>
    <s v="Cheyenne Light Fuel &amp; Power Co"/>
    <x v="1"/>
    <x v="1"/>
  </r>
  <r>
    <n v="5"/>
    <n v="999"/>
    <x v="2"/>
    <s v="101000 Plant In Service"/>
    <n v="1"/>
    <n v="0"/>
    <n v="0"/>
    <n v="0"/>
    <n v="0"/>
    <n v="0"/>
    <n v="0"/>
    <n v="0"/>
    <s v="Wyoming"/>
    <d v="2021-12-01T00:00:00"/>
    <x v="0"/>
    <x v="1"/>
    <x v="1"/>
    <s v="Cheyenne Light Fuel &amp; Power Co"/>
    <x v="1"/>
    <x v="1"/>
  </r>
  <r>
    <n v="5"/>
    <n v="999"/>
    <x v="2"/>
    <s v="101000 Plant In Service"/>
    <n v="1"/>
    <n v="0"/>
    <n v="0"/>
    <n v="0"/>
    <n v="0"/>
    <n v="0"/>
    <n v="0"/>
    <n v="0"/>
    <s v="Wyoming"/>
    <d v="2021-12-01T00:00:00"/>
    <x v="0"/>
    <x v="2"/>
    <x v="1"/>
    <s v="Cheyenne Light Fuel &amp; Power Co"/>
    <x v="1"/>
    <x v="1"/>
  </r>
  <r>
    <n v="5"/>
    <n v="999"/>
    <x v="2"/>
    <s v="101000 Plant In Service"/>
    <n v="1"/>
    <n v="0"/>
    <n v="0"/>
    <n v="0"/>
    <n v="0"/>
    <n v="0"/>
    <n v="0"/>
    <n v="0"/>
    <s v="Wyoming"/>
    <d v="2021-12-01T00:00:00"/>
    <x v="0"/>
    <x v="3"/>
    <x v="1"/>
    <s v="Cheyenne Light Fuel &amp; Power Co"/>
    <x v="1"/>
    <x v="1"/>
  </r>
  <r>
    <n v="5"/>
    <n v="999"/>
    <x v="2"/>
    <s v="101000 Plant In Service"/>
    <n v="1"/>
    <n v="0"/>
    <n v="0"/>
    <n v="0"/>
    <n v="0"/>
    <n v="0"/>
    <n v="0"/>
    <n v="0"/>
    <s v="Wyoming"/>
    <d v="2021-12-01T00:00:00"/>
    <x v="0"/>
    <x v="4"/>
    <x v="1"/>
    <s v="Cheyenne Light Fuel &amp; Power Co"/>
    <x v="1"/>
    <x v="1"/>
  </r>
  <r>
    <n v="5"/>
    <n v="999"/>
    <x v="2"/>
    <s v="101000 Plant In Service"/>
    <n v="1"/>
    <n v="0"/>
    <n v="0"/>
    <n v="0"/>
    <n v="0"/>
    <n v="0"/>
    <n v="0"/>
    <n v="0"/>
    <s v="Wyoming"/>
    <d v="2021-12-01T00:00:00"/>
    <x v="0"/>
    <x v="5"/>
    <x v="1"/>
    <s v="Cheyenne Light Fuel &amp; Power Co"/>
    <x v="1"/>
    <x v="1"/>
  </r>
  <r>
    <n v="5"/>
    <n v="999"/>
    <x v="2"/>
    <s v="101000 Plant In Service"/>
    <n v="1"/>
    <n v="0"/>
    <n v="0"/>
    <n v="0"/>
    <n v="0"/>
    <n v="0"/>
    <n v="0"/>
    <n v="0"/>
    <s v="Wyoming"/>
    <d v="2021-12-01T00:00:00"/>
    <x v="0"/>
    <x v="6"/>
    <x v="1"/>
    <s v="Cheyenne Light Fuel &amp; Power Co"/>
    <x v="1"/>
    <x v="1"/>
  </r>
  <r>
    <n v="5"/>
    <n v="999"/>
    <x v="2"/>
    <s v="101000 Plant In Service"/>
    <n v="1"/>
    <n v="0"/>
    <n v="0"/>
    <n v="0"/>
    <n v="0"/>
    <n v="0"/>
    <n v="0"/>
    <n v="0"/>
    <s v="Wyoming"/>
    <d v="2021-12-01T00:00:00"/>
    <x v="0"/>
    <x v="7"/>
    <x v="1"/>
    <s v="Cheyenne Light Fuel &amp; Power Co"/>
    <x v="1"/>
    <x v="1"/>
  </r>
  <r>
    <n v="5"/>
    <n v="999"/>
    <x v="2"/>
    <s v="101000 Plant In Service"/>
    <n v="1"/>
    <n v="0"/>
    <n v="0"/>
    <n v="0"/>
    <n v="0"/>
    <n v="0"/>
    <n v="0"/>
    <n v="0"/>
    <s v="Wyoming"/>
    <d v="2021-12-01T00:00:00"/>
    <x v="0"/>
    <x v="8"/>
    <x v="1"/>
    <s v="Cheyenne Light Fuel &amp; Power Co"/>
    <x v="1"/>
    <x v="1"/>
  </r>
  <r>
    <n v="5"/>
    <n v="999"/>
    <x v="2"/>
    <s v="101000 Plant In Service"/>
    <n v="1"/>
    <n v="0"/>
    <n v="0"/>
    <n v="0"/>
    <n v="0"/>
    <n v="0"/>
    <n v="0"/>
    <n v="0"/>
    <s v="Wyoming"/>
    <d v="2021-12-01T00:00:00"/>
    <x v="0"/>
    <x v="9"/>
    <x v="1"/>
    <s v="Cheyenne Light Fuel &amp; Power Co"/>
    <x v="1"/>
    <x v="1"/>
  </r>
  <r>
    <n v="5"/>
    <n v="999"/>
    <x v="2"/>
    <s v="101000 Plant In Service"/>
    <n v="1"/>
    <n v="0"/>
    <n v="0"/>
    <n v="0"/>
    <n v="0"/>
    <n v="0"/>
    <n v="0"/>
    <n v="0"/>
    <s v="Wyoming"/>
    <d v="2021-12-01T00:00:00"/>
    <x v="0"/>
    <x v="10"/>
    <x v="1"/>
    <s v="Cheyenne Light Fuel &amp; Power Co"/>
    <x v="1"/>
    <x v="1"/>
  </r>
  <r>
    <n v="5"/>
    <n v="999"/>
    <x v="2"/>
    <s v="101000 Plant In Service"/>
    <n v="1"/>
    <n v="0"/>
    <n v="0"/>
    <n v="0"/>
    <n v="0"/>
    <n v="0"/>
    <n v="0"/>
    <n v="0"/>
    <s v="Wyoming"/>
    <d v="2021-12-01T00:00:00"/>
    <x v="0"/>
    <x v="11"/>
    <x v="1"/>
    <s v="Cheyenne Light Fuel &amp; Power Co"/>
    <x v="1"/>
    <x v="1"/>
  </r>
  <r>
    <n v="5"/>
    <n v="999"/>
    <x v="2"/>
    <s v="101000 Plant In Service"/>
    <n v="1"/>
    <n v="0"/>
    <n v="0"/>
    <n v="0"/>
    <n v="0"/>
    <n v="0"/>
    <n v="0"/>
    <n v="0"/>
    <s v="Wyoming"/>
    <d v="2021-12-01T00:00:00"/>
    <x v="0"/>
    <x v="12"/>
    <x v="1"/>
    <s v="Cheyenne Light Fuel &amp; Power Co"/>
    <x v="1"/>
    <x v="1"/>
  </r>
  <r>
    <n v="5"/>
    <n v="999"/>
    <x v="3"/>
    <s v="101000 Plant In Service"/>
    <n v="1"/>
    <n v="13402"/>
    <n v="0"/>
    <n v="0"/>
    <n v="0"/>
    <n v="0"/>
    <n v="0"/>
    <n v="13402"/>
    <s v="Wyoming"/>
    <d v="2021-12-01T00:00:00"/>
    <x v="0"/>
    <x v="0"/>
    <x v="1"/>
    <s v="Cheyenne Light Fuel &amp; Power Co"/>
    <x v="1"/>
    <x v="2"/>
  </r>
  <r>
    <n v="5"/>
    <n v="999"/>
    <x v="3"/>
    <s v="101000 Plant In Service"/>
    <n v="1"/>
    <n v="13402"/>
    <n v="0"/>
    <n v="0"/>
    <n v="0"/>
    <n v="0"/>
    <n v="0"/>
    <n v="13402"/>
    <s v="Wyoming"/>
    <d v="2021-12-01T00:00:00"/>
    <x v="0"/>
    <x v="1"/>
    <x v="1"/>
    <s v="Cheyenne Light Fuel &amp; Power Co"/>
    <x v="1"/>
    <x v="2"/>
  </r>
  <r>
    <n v="5"/>
    <n v="999"/>
    <x v="3"/>
    <s v="101000 Plant In Service"/>
    <n v="1"/>
    <n v="13402"/>
    <n v="0"/>
    <n v="0"/>
    <n v="0"/>
    <n v="0"/>
    <n v="0"/>
    <n v="13402"/>
    <s v="Wyoming"/>
    <d v="2021-12-01T00:00:00"/>
    <x v="0"/>
    <x v="2"/>
    <x v="1"/>
    <s v="Cheyenne Light Fuel &amp; Power Co"/>
    <x v="1"/>
    <x v="2"/>
  </r>
  <r>
    <n v="5"/>
    <n v="999"/>
    <x v="3"/>
    <s v="101000 Plant In Service"/>
    <n v="1"/>
    <n v="13402"/>
    <n v="0"/>
    <n v="0"/>
    <n v="0"/>
    <n v="0"/>
    <n v="0"/>
    <n v="13402"/>
    <s v="Wyoming"/>
    <d v="2021-12-01T00:00:00"/>
    <x v="0"/>
    <x v="3"/>
    <x v="1"/>
    <s v="Cheyenne Light Fuel &amp; Power Co"/>
    <x v="1"/>
    <x v="2"/>
  </r>
  <r>
    <n v="5"/>
    <n v="999"/>
    <x v="3"/>
    <s v="101000 Plant In Service"/>
    <n v="1"/>
    <n v="13402"/>
    <n v="0"/>
    <n v="0"/>
    <n v="0"/>
    <n v="0"/>
    <n v="0"/>
    <n v="13402"/>
    <s v="Wyoming"/>
    <d v="2021-12-01T00:00:00"/>
    <x v="0"/>
    <x v="4"/>
    <x v="1"/>
    <s v="Cheyenne Light Fuel &amp; Power Co"/>
    <x v="1"/>
    <x v="2"/>
  </r>
  <r>
    <n v="5"/>
    <n v="999"/>
    <x v="3"/>
    <s v="101000 Plant In Service"/>
    <n v="1"/>
    <n v="13402"/>
    <n v="0"/>
    <n v="0"/>
    <n v="0"/>
    <n v="0"/>
    <n v="0"/>
    <n v="13402"/>
    <s v="Wyoming"/>
    <d v="2021-12-01T00:00:00"/>
    <x v="0"/>
    <x v="5"/>
    <x v="1"/>
    <s v="Cheyenne Light Fuel &amp; Power Co"/>
    <x v="1"/>
    <x v="2"/>
  </r>
  <r>
    <n v="5"/>
    <n v="999"/>
    <x v="3"/>
    <s v="101000 Plant In Service"/>
    <n v="1"/>
    <n v="13402"/>
    <n v="0"/>
    <n v="0"/>
    <n v="0"/>
    <n v="0"/>
    <n v="0"/>
    <n v="13402"/>
    <s v="Wyoming"/>
    <d v="2021-12-01T00:00:00"/>
    <x v="0"/>
    <x v="6"/>
    <x v="1"/>
    <s v="Cheyenne Light Fuel &amp; Power Co"/>
    <x v="1"/>
    <x v="2"/>
  </r>
  <r>
    <n v="5"/>
    <n v="999"/>
    <x v="3"/>
    <s v="101000 Plant In Service"/>
    <n v="1"/>
    <n v="13402"/>
    <n v="0"/>
    <n v="0"/>
    <n v="0"/>
    <n v="0"/>
    <n v="0"/>
    <n v="13402"/>
    <s v="Wyoming"/>
    <d v="2021-12-01T00:00:00"/>
    <x v="0"/>
    <x v="7"/>
    <x v="1"/>
    <s v="Cheyenne Light Fuel &amp; Power Co"/>
    <x v="1"/>
    <x v="2"/>
  </r>
  <r>
    <n v="5"/>
    <n v="999"/>
    <x v="3"/>
    <s v="101000 Plant In Service"/>
    <n v="1"/>
    <n v="13402"/>
    <n v="0"/>
    <n v="0"/>
    <n v="0"/>
    <n v="0"/>
    <n v="0"/>
    <n v="13402"/>
    <s v="Wyoming"/>
    <d v="2021-12-01T00:00:00"/>
    <x v="0"/>
    <x v="8"/>
    <x v="1"/>
    <s v="Cheyenne Light Fuel &amp; Power Co"/>
    <x v="1"/>
    <x v="2"/>
  </r>
  <r>
    <n v="5"/>
    <n v="999"/>
    <x v="3"/>
    <s v="101000 Plant In Service"/>
    <n v="1"/>
    <n v="13402"/>
    <n v="0"/>
    <n v="0"/>
    <n v="0"/>
    <n v="0"/>
    <n v="0"/>
    <n v="13402"/>
    <s v="Wyoming"/>
    <d v="2021-12-01T00:00:00"/>
    <x v="0"/>
    <x v="9"/>
    <x v="1"/>
    <s v="Cheyenne Light Fuel &amp; Power Co"/>
    <x v="1"/>
    <x v="2"/>
  </r>
  <r>
    <n v="5"/>
    <n v="999"/>
    <x v="3"/>
    <s v="101000 Plant In Service"/>
    <n v="1"/>
    <n v="13402"/>
    <n v="0"/>
    <n v="0"/>
    <n v="0"/>
    <n v="0"/>
    <n v="0"/>
    <n v="13402"/>
    <s v="Wyoming"/>
    <d v="2021-12-01T00:00:00"/>
    <x v="0"/>
    <x v="10"/>
    <x v="1"/>
    <s v="Cheyenne Light Fuel &amp; Power Co"/>
    <x v="1"/>
    <x v="2"/>
  </r>
  <r>
    <n v="5"/>
    <n v="999"/>
    <x v="3"/>
    <s v="101000 Plant In Service"/>
    <n v="1"/>
    <n v="13402"/>
    <n v="0"/>
    <n v="0"/>
    <n v="0"/>
    <n v="0"/>
    <n v="0"/>
    <n v="13402"/>
    <s v="Wyoming"/>
    <d v="2021-12-01T00:00:00"/>
    <x v="0"/>
    <x v="11"/>
    <x v="1"/>
    <s v="Cheyenne Light Fuel &amp; Power Co"/>
    <x v="1"/>
    <x v="2"/>
  </r>
  <r>
    <n v="5"/>
    <n v="999"/>
    <x v="3"/>
    <s v="101000 Plant In Service"/>
    <n v="1"/>
    <n v="13402"/>
    <n v="0"/>
    <n v="0"/>
    <n v="0"/>
    <n v="0"/>
    <n v="0"/>
    <n v="13402"/>
    <s v="Wyoming"/>
    <d v="2021-12-01T00:00:00"/>
    <x v="0"/>
    <x v="12"/>
    <x v="1"/>
    <s v="Cheyenne Light Fuel &amp; Power Co"/>
    <x v="1"/>
    <x v="2"/>
  </r>
  <r>
    <n v="5"/>
    <n v="999"/>
    <x v="4"/>
    <s v="101000 Plant In Service"/>
    <n v="1"/>
    <n v="31961"/>
    <n v="0"/>
    <n v="0"/>
    <n v="0"/>
    <n v="0"/>
    <n v="0"/>
    <n v="31961"/>
    <s v="Wyoming"/>
    <d v="2021-12-01T00:00:00"/>
    <x v="0"/>
    <x v="0"/>
    <x v="1"/>
    <s v="Cheyenne Light Fuel &amp; Power Co"/>
    <x v="1"/>
    <x v="2"/>
  </r>
  <r>
    <n v="5"/>
    <n v="999"/>
    <x v="4"/>
    <s v="101000 Plant In Service"/>
    <n v="1"/>
    <n v="31961"/>
    <n v="0"/>
    <n v="0"/>
    <n v="0"/>
    <n v="0"/>
    <n v="0"/>
    <n v="31961"/>
    <s v="Wyoming"/>
    <d v="2021-12-01T00:00:00"/>
    <x v="0"/>
    <x v="1"/>
    <x v="1"/>
    <s v="Cheyenne Light Fuel &amp; Power Co"/>
    <x v="1"/>
    <x v="2"/>
  </r>
  <r>
    <n v="5"/>
    <n v="999"/>
    <x v="4"/>
    <s v="101000 Plant In Service"/>
    <n v="1"/>
    <n v="31961"/>
    <n v="0"/>
    <n v="0"/>
    <n v="0"/>
    <n v="0"/>
    <n v="0"/>
    <n v="31961"/>
    <s v="Wyoming"/>
    <d v="2021-12-01T00:00:00"/>
    <x v="0"/>
    <x v="2"/>
    <x v="1"/>
    <s v="Cheyenne Light Fuel &amp; Power Co"/>
    <x v="1"/>
    <x v="2"/>
  </r>
  <r>
    <n v="5"/>
    <n v="999"/>
    <x v="4"/>
    <s v="101000 Plant In Service"/>
    <n v="1"/>
    <n v="31961"/>
    <n v="0"/>
    <n v="0"/>
    <n v="0"/>
    <n v="0"/>
    <n v="0"/>
    <n v="31961"/>
    <s v="Wyoming"/>
    <d v="2021-12-01T00:00:00"/>
    <x v="0"/>
    <x v="3"/>
    <x v="1"/>
    <s v="Cheyenne Light Fuel &amp; Power Co"/>
    <x v="1"/>
    <x v="2"/>
  </r>
  <r>
    <n v="5"/>
    <n v="999"/>
    <x v="4"/>
    <s v="101000 Plant In Service"/>
    <n v="1"/>
    <n v="31961"/>
    <n v="0"/>
    <n v="0"/>
    <n v="0"/>
    <n v="0"/>
    <n v="0"/>
    <n v="31961"/>
    <s v="Wyoming"/>
    <d v="2021-12-01T00:00:00"/>
    <x v="0"/>
    <x v="4"/>
    <x v="1"/>
    <s v="Cheyenne Light Fuel &amp; Power Co"/>
    <x v="1"/>
    <x v="2"/>
  </r>
  <r>
    <n v="5"/>
    <n v="999"/>
    <x v="4"/>
    <s v="101000 Plant In Service"/>
    <n v="1"/>
    <n v="31961"/>
    <n v="0"/>
    <n v="0"/>
    <n v="0"/>
    <n v="0"/>
    <n v="0"/>
    <n v="31961"/>
    <s v="Wyoming"/>
    <d v="2021-12-01T00:00:00"/>
    <x v="0"/>
    <x v="5"/>
    <x v="1"/>
    <s v="Cheyenne Light Fuel &amp; Power Co"/>
    <x v="1"/>
    <x v="2"/>
  </r>
  <r>
    <n v="5"/>
    <n v="999"/>
    <x v="4"/>
    <s v="101000 Plant In Service"/>
    <n v="1"/>
    <n v="31961"/>
    <n v="0"/>
    <n v="0"/>
    <n v="0"/>
    <n v="0"/>
    <n v="0"/>
    <n v="31961"/>
    <s v="Wyoming"/>
    <d v="2021-12-01T00:00:00"/>
    <x v="0"/>
    <x v="6"/>
    <x v="1"/>
    <s v="Cheyenne Light Fuel &amp; Power Co"/>
    <x v="1"/>
    <x v="2"/>
  </r>
  <r>
    <n v="5"/>
    <n v="999"/>
    <x v="4"/>
    <s v="101000 Plant In Service"/>
    <n v="1"/>
    <n v="31961"/>
    <n v="0"/>
    <n v="0"/>
    <n v="0"/>
    <n v="0"/>
    <n v="0"/>
    <n v="31961"/>
    <s v="Wyoming"/>
    <d v="2021-12-01T00:00:00"/>
    <x v="0"/>
    <x v="7"/>
    <x v="1"/>
    <s v="Cheyenne Light Fuel &amp; Power Co"/>
    <x v="1"/>
    <x v="2"/>
  </r>
  <r>
    <n v="5"/>
    <n v="999"/>
    <x v="4"/>
    <s v="101000 Plant In Service"/>
    <n v="1"/>
    <n v="31961"/>
    <n v="0"/>
    <n v="0"/>
    <n v="0"/>
    <n v="0"/>
    <n v="0"/>
    <n v="31961"/>
    <s v="Wyoming"/>
    <d v="2021-12-01T00:00:00"/>
    <x v="0"/>
    <x v="8"/>
    <x v="1"/>
    <s v="Cheyenne Light Fuel &amp; Power Co"/>
    <x v="1"/>
    <x v="2"/>
  </r>
  <r>
    <n v="5"/>
    <n v="999"/>
    <x v="4"/>
    <s v="101000 Plant In Service"/>
    <n v="1"/>
    <n v="31961"/>
    <n v="0"/>
    <n v="0"/>
    <n v="0"/>
    <n v="0"/>
    <n v="0"/>
    <n v="31961"/>
    <s v="Wyoming"/>
    <d v="2021-12-01T00:00:00"/>
    <x v="0"/>
    <x v="9"/>
    <x v="1"/>
    <s v="Cheyenne Light Fuel &amp; Power Co"/>
    <x v="1"/>
    <x v="2"/>
  </r>
  <r>
    <n v="5"/>
    <n v="999"/>
    <x v="4"/>
    <s v="101000 Plant In Service"/>
    <n v="1"/>
    <n v="31961"/>
    <n v="0"/>
    <n v="0"/>
    <n v="0"/>
    <n v="0"/>
    <n v="0"/>
    <n v="31961"/>
    <s v="Wyoming"/>
    <d v="2021-12-01T00:00:00"/>
    <x v="0"/>
    <x v="10"/>
    <x v="1"/>
    <s v="Cheyenne Light Fuel &amp; Power Co"/>
    <x v="1"/>
    <x v="2"/>
  </r>
  <r>
    <n v="5"/>
    <n v="999"/>
    <x v="4"/>
    <s v="101000 Plant In Service"/>
    <n v="1"/>
    <n v="31961"/>
    <n v="0"/>
    <n v="0"/>
    <n v="0"/>
    <n v="0"/>
    <n v="0"/>
    <n v="31961"/>
    <s v="Wyoming"/>
    <d v="2021-12-01T00:00:00"/>
    <x v="0"/>
    <x v="11"/>
    <x v="1"/>
    <s v="Cheyenne Light Fuel &amp; Power Co"/>
    <x v="1"/>
    <x v="2"/>
  </r>
  <r>
    <n v="5"/>
    <n v="999"/>
    <x v="4"/>
    <s v="101000 Plant In Service"/>
    <n v="1"/>
    <n v="31961"/>
    <n v="0"/>
    <n v="0"/>
    <n v="0"/>
    <n v="0"/>
    <n v="0"/>
    <n v="31961"/>
    <s v="Wyoming"/>
    <d v="2021-12-01T00:00:00"/>
    <x v="0"/>
    <x v="12"/>
    <x v="1"/>
    <s v="Cheyenne Light Fuel &amp; Power Co"/>
    <x v="1"/>
    <x v="2"/>
  </r>
  <r>
    <n v="5"/>
    <n v="999"/>
    <x v="5"/>
    <s v="101000 Plant In Service"/>
    <n v="1"/>
    <n v="5032405.03"/>
    <n v="0"/>
    <n v="-6718.37"/>
    <n v="4603.62"/>
    <n v="0"/>
    <n v="0"/>
    <n v="5030290.28"/>
    <s v="Wyoming"/>
    <d v="2021-12-01T00:00:00"/>
    <x v="0"/>
    <x v="0"/>
    <x v="1"/>
    <s v="Cheyenne Light Fuel &amp; Power Co"/>
    <x v="1"/>
    <x v="3"/>
  </r>
  <r>
    <n v="5"/>
    <n v="999"/>
    <x v="5"/>
    <s v="101000 Plant In Service"/>
    <n v="1"/>
    <n v="5030290.28"/>
    <n v="0"/>
    <n v="0"/>
    <n v="0"/>
    <n v="0"/>
    <n v="0"/>
    <n v="5030290.28"/>
    <s v="Wyoming"/>
    <d v="2021-12-01T00:00:00"/>
    <x v="0"/>
    <x v="1"/>
    <x v="1"/>
    <s v="Cheyenne Light Fuel &amp; Power Co"/>
    <x v="1"/>
    <x v="3"/>
  </r>
  <r>
    <n v="5"/>
    <n v="999"/>
    <x v="5"/>
    <s v="101000 Plant In Service"/>
    <n v="1"/>
    <n v="5030290.28"/>
    <n v="0"/>
    <n v="0"/>
    <n v="0"/>
    <n v="0"/>
    <n v="0"/>
    <n v="5030290.28"/>
    <s v="Wyoming"/>
    <d v="2021-12-01T00:00:00"/>
    <x v="0"/>
    <x v="2"/>
    <x v="1"/>
    <s v="Cheyenne Light Fuel &amp; Power Co"/>
    <x v="1"/>
    <x v="3"/>
  </r>
  <r>
    <n v="5"/>
    <n v="999"/>
    <x v="5"/>
    <s v="101000 Plant In Service"/>
    <n v="1"/>
    <n v="5030290.28"/>
    <n v="0"/>
    <n v="0"/>
    <n v="0"/>
    <n v="0"/>
    <n v="0"/>
    <n v="5030290.28"/>
    <s v="Wyoming"/>
    <d v="2021-12-01T00:00:00"/>
    <x v="0"/>
    <x v="3"/>
    <x v="1"/>
    <s v="Cheyenne Light Fuel &amp; Power Co"/>
    <x v="1"/>
    <x v="3"/>
  </r>
  <r>
    <n v="5"/>
    <n v="999"/>
    <x v="5"/>
    <s v="101000 Plant In Service"/>
    <n v="1"/>
    <n v="5030290.28"/>
    <n v="0"/>
    <n v="0"/>
    <n v="0"/>
    <n v="0"/>
    <n v="0"/>
    <n v="5030290.28"/>
    <s v="Wyoming"/>
    <d v="2021-12-01T00:00:00"/>
    <x v="0"/>
    <x v="4"/>
    <x v="1"/>
    <s v="Cheyenne Light Fuel &amp; Power Co"/>
    <x v="1"/>
    <x v="3"/>
  </r>
  <r>
    <n v="5"/>
    <n v="999"/>
    <x v="5"/>
    <s v="101000 Plant In Service"/>
    <n v="1"/>
    <n v="5030290.28"/>
    <n v="0"/>
    <n v="0"/>
    <n v="0"/>
    <n v="0"/>
    <n v="0"/>
    <n v="5030290.28"/>
    <s v="Wyoming"/>
    <d v="2021-12-01T00:00:00"/>
    <x v="0"/>
    <x v="5"/>
    <x v="1"/>
    <s v="Cheyenne Light Fuel &amp; Power Co"/>
    <x v="1"/>
    <x v="3"/>
  </r>
  <r>
    <n v="5"/>
    <n v="999"/>
    <x v="5"/>
    <s v="101000 Plant In Service"/>
    <n v="1"/>
    <n v="5030290.28"/>
    <n v="0"/>
    <n v="0"/>
    <n v="0"/>
    <n v="0"/>
    <n v="0"/>
    <n v="5030290.28"/>
    <s v="Wyoming"/>
    <d v="2021-12-01T00:00:00"/>
    <x v="0"/>
    <x v="6"/>
    <x v="1"/>
    <s v="Cheyenne Light Fuel &amp; Power Co"/>
    <x v="1"/>
    <x v="3"/>
  </r>
  <r>
    <n v="5"/>
    <n v="999"/>
    <x v="5"/>
    <s v="101000 Plant In Service"/>
    <n v="1"/>
    <n v="5030290.28"/>
    <n v="0"/>
    <n v="0"/>
    <n v="0"/>
    <n v="0"/>
    <n v="0"/>
    <n v="5030290.28"/>
    <s v="Wyoming"/>
    <d v="2021-12-01T00:00:00"/>
    <x v="0"/>
    <x v="7"/>
    <x v="1"/>
    <s v="Cheyenne Light Fuel &amp; Power Co"/>
    <x v="1"/>
    <x v="3"/>
  </r>
  <r>
    <n v="5"/>
    <n v="999"/>
    <x v="5"/>
    <s v="101000 Plant In Service"/>
    <n v="1"/>
    <n v="5030290.28"/>
    <n v="0"/>
    <n v="0"/>
    <n v="0"/>
    <n v="0"/>
    <n v="0"/>
    <n v="5030290.28"/>
    <s v="Wyoming"/>
    <d v="2021-12-01T00:00:00"/>
    <x v="0"/>
    <x v="8"/>
    <x v="1"/>
    <s v="Cheyenne Light Fuel &amp; Power Co"/>
    <x v="1"/>
    <x v="3"/>
  </r>
  <r>
    <n v="5"/>
    <n v="999"/>
    <x v="5"/>
    <s v="101000 Plant In Service"/>
    <n v="1"/>
    <n v="5030290.28"/>
    <n v="197070.96"/>
    <n v="-30865.16"/>
    <n v="0"/>
    <n v="0"/>
    <n v="0"/>
    <n v="5196496.08"/>
    <s v="Wyoming"/>
    <d v="2021-12-01T00:00:00"/>
    <x v="0"/>
    <x v="9"/>
    <x v="1"/>
    <s v="Cheyenne Light Fuel &amp; Power Co"/>
    <x v="1"/>
    <x v="3"/>
  </r>
  <r>
    <n v="5"/>
    <n v="999"/>
    <x v="5"/>
    <s v="101000 Plant In Service"/>
    <n v="1"/>
    <n v="5196496.08"/>
    <n v="0"/>
    <n v="0"/>
    <n v="0"/>
    <n v="0"/>
    <n v="0"/>
    <n v="5196496.08"/>
    <s v="Wyoming"/>
    <d v="2021-12-01T00:00:00"/>
    <x v="0"/>
    <x v="10"/>
    <x v="1"/>
    <s v="Cheyenne Light Fuel &amp; Power Co"/>
    <x v="1"/>
    <x v="3"/>
  </r>
  <r>
    <n v="5"/>
    <n v="999"/>
    <x v="5"/>
    <s v="101000 Plant In Service"/>
    <n v="1"/>
    <n v="5196496.08"/>
    <n v="0"/>
    <n v="0"/>
    <n v="0"/>
    <n v="0"/>
    <n v="0"/>
    <n v="5196496.08"/>
    <s v="Wyoming"/>
    <d v="2021-12-01T00:00:00"/>
    <x v="0"/>
    <x v="11"/>
    <x v="1"/>
    <s v="Cheyenne Light Fuel &amp; Power Co"/>
    <x v="1"/>
    <x v="3"/>
  </r>
  <r>
    <n v="5"/>
    <n v="999"/>
    <x v="5"/>
    <s v="101000 Plant In Service"/>
    <n v="1"/>
    <n v="5196496.08"/>
    <n v="0"/>
    <n v="0"/>
    <n v="0"/>
    <n v="0"/>
    <n v="0"/>
    <n v="5196496.08"/>
    <s v="Wyoming"/>
    <d v="2021-12-01T00:00:00"/>
    <x v="0"/>
    <x v="12"/>
    <x v="1"/>
    <s v="Cheyenne Light Fuel &amp; Power Co"/>
    <x v="1"/>
    <x v="3"/>
  </r>
  <r>
    <n v="5"/>
    <n v="999"/>
    <x v="6"/>
    <s v="101000 Plant In Service"/>
    <n v="1"/>
    <n v="103404.88"/>
    <n v="0"/>
    <n v="0"/>
    <n v="0"/>
    <n v="0"/>
    <n v="0"/>
    <n v="103404.88"/>
    <s v="Wyoming"/>
    <d v="2021-12-01T00:00:00"/>
    <x v="0"/>
    <x v="0"/>
    <x v="1"/>
    <s v="Cheyenne Light Fuel &amp; Power Co"/>
    <x v="1"/>
    <x v="3"/>
  </r>
  <r>
    <n v="5"/>
    <n v="999"/>
    <x v="6"/>
    <s v="101000 Plant In Service"/>
    <n v="1"/>
    <n v="103404.88"/>
    <n v="0"/>
    <n v="0"/>
    <n v="0"/>
    <n v="0"/>
    <n v="0"/>
    <n v="103404.88"/>
    <s v="Wyoming"/>
    <d v="2021-12-01T00:00:00"/>
    <x v="0"/>
    <x v="1"/>
    <x v="1"/>
    <s v="Cheyenne Light Fuel &amp; Power Co"/>
    <x v="1"/>
    <x v="3"/>
  </r>
  <r>
    <n v="5"/>
    <n v="999"/>
    <x v="6"/>
    <s v="101000 Plant In Service"/>
    <n v="1"/>
    <n v="103404.88"/>
    <n v="0"/>
    <n v="0"/>
    <n v="0"/>
    <n v="0"/>
    <n v="0"/>
    <n v="103404.88"/>
    <s v="Wyoming"/>
    <d v="2021-12-01T00:00:00"/>
    <x v="0"/>
    <x v="2"/>
    <x v="1"/>
    <s v="Cheyenne Light Fuel &amp; Power Co"/>
    <x v="1"/>
    <x v="3"/>
  </r>
  <r>
    <n v="5"/>
    <n v="999"/>
    <x v="6"/>
    <s v="101000 Plant In Service"/>
    <n v="1"/>
    <n v="103404.88"/>
    <n v="0"/>
    <n v="0"/>
    <n v="0"/>
    <n v="0"/>
    <n v="0"/>
    <n v="103404.88"/>
    <s v="Wyoming"/>
    <d v="2021-12-01T00:00:00"/>
    <x v="0"/>
    <x v="3"/>
    <x v="1"/>
    <s v="Cheyenne Light Fuel &amp; Power Co"/>
    <x v="1"/>
    <x v="3"/>
  </r>
  <r>
    <n v="5"/>
    <n v="999"/>
    <x v="6"/>
    <s v="101000 Plant In Service"/>
    <n v="1"/>
    <n v="103404.88"/>
    <n v="0"/>
    <n v="0"/>
    <n v="0"/>
    <n v="0"/>
    <n v="0"/>
    <n v="103404.88"/>
    <s v="Wyoming"/>
    <d v="2021-12-01T00:00:00"/>
    <x v="0"/>
    <x v="4"/>
    <x v="1"/>
    <s v="Cheyenne Light Fuel &amp; Power Co"/>
    <x v="1"/>
    <x v="3"/>
  </r>
  <r>
    <n v="5"/>
    <n v="999"/>
    <x v="6"/>
    <s v="101000 Plant In Service"/>
    <n v="1"/>
    <n v="103404.88"/>
    <n v="0"/>
    <n v="0"/>
    <n v="0"/>
    <n v="0"/>
    <n v="0"/>
    <n v="103404.88"/>
    <s v="Wyoming"/>
    <d v="2021-12-01T00:00:00"/>
    <x v="0"/>
    <x v="5"/>
    <x v="1"/>
    <s v="Cheyenne Light Fuel &amp; Power Co"/>
    <x v="1"/>
    <x v="3"/>
  </r>
  <r>
    <n v="5"/>
    <n v="999"/>
    <x v="6"/>
    <s v="101000 Plant In Service"/>
    <n v="1"/>
    <n v="103404.88"/>
    <n v="0"/>
    <n v="0"/>
    <n v="0"/>
    <n v="0"/>
    <n v="0"/>
    <n v="103404.88"/>
    <s v="Wyoming"/>
    <d v="2021-12-01T00:00:00"/>
    <x v="0"/>
    <x v="6"/>
    <x v="1"/>
    <s v="Cheyenne Light Fuel &amp; Power Co"/>
    <x v="1"/>
    <x v="3"/>
  </r>
  <r>
    <n v="5"/>
    <n v="999"/>
    <x v="6"/>
    <s v="101000 Plant In Service"/>
    <n v="1"/>
    <n v="103404.88"/>
    <n v="0"/>
    <n v="0"/>
    <n v="0"/>
    <n v="0"/>
    <n v="0"/>
    <n v="103404.88"/>
    <s v="Wyoming"/>
    <d v="2021-12-01T00:00:00"/>
    <x v="0"/>
    <x v="7"/>
    <x v="1"/>
    <s v="Cheyenne Light Fuel &amp; Power Co"/>
    <x v="1"/>
    <x v="3"/>
  </r>
  <r>
    <n v="5"/>
    <n v="999"/>
    <x v="6"/>
    <s v="101000 Plant In Service"/>
    <n v="1"/>
    <n v="103404.88"/>
    <n v="0"/>
    <n v="0"/>
    <n v="0"/>
    <n v="0"/>
    <n v="0"/>
    <n v="103404.88"/>
    <s v="Wyoming"/>
    <d v="2021-12-01T00:00:00"/>
    <x v="0"/>
    <x v="8"/>
    <x v="1"/>
    <s v="Cheyenne Light Fuel &amp; Power Co"/>
    <x v="1"/>
    <x v="3"/>
  </r>
  <r>
    <n v="5"/>
    <n v="999"/>
    <x v="6"/>
    <s v="101000 Plant In Service"/>
    <n v="1"/>
    <n v="103404.88"/>
    <n v="0"/>
    <n v="0"/>
    <n v="0"/>
    <n v="0"/>
    <n v="0"/>
    <n v="103404.88"/>
    <s v="Wyoming"/>
    <d v="2021-12-01T00:00:00"/>
    <x v="0"/>
    <x v="9"/>
    <x v="1"/>
    <s v="Cheyenne Light Fuel &amp; Power Co"/>
    <x v="1"/>
    <x v="3"/>
  </r>
  <r>
    <n v="5"/>
    <n v="999"/>
    <x v="6"/>
    <s v="101000 Plant In Service"/>
    <n v="1"/>
    <n v="103404.88"/>
    <n v="0"/>
    <n v="0"/>
    <n v="0"/>
    <n v="0"/>
    <n v="0"/>
    <n v="103404.88"/>
    <s v="Wyoming"/>
    <d v="2021-12-01T00:00:00"/>
    <x v="0"/>
    <x v="10"/>
    <x v="1"/>
    <s v="Cheyenne Light Fuel &amp; Power Co"/>
    <x v="1"/>
    <x v="3"/>
  </r>
  <r>
    <n v="5"/>
    <n v="999"/>
    <x v="6"/>
    <s v="101000 Plant In Service"/>
    <n v="1"/>
    <n v="103404.88"/>
    <n v="0"/>
    <n v="0"/>
    <n v="0"/>
    <n v="0"/>
    <n v="0"/>
    <n v="103404.88"/>
    <s v="Wyoming"/>
    <d v="2021-12-01T00:00:00"/>
    <x v="0"/>
    <x v="11"/>
    <x v="1"/>
    <s v="Cheyenne Light Fuel &amp; Power Co"/>
    <x v="1"/>
    <x v="3"/>
  </r>
  <r>
    <n v="5"/>
    <n v="999"/>
    <x v="6"/>
    <s v="101000 Plant In Service"/>
    <n v="1"/>
    <n v="103404.88"/>
    <n v="0"/>
    <n v="0"/>
    <n v="0"/>
    <n v="0"/>
    <n v="0"/>
    <n v="103404.88"/>
    <s v="Wyoming"/>
    <d v="2021-12-01T00:00:00"/>
    <x v="0"/>
    <x v="12"/>
    <x v="1"/>
    <s v="Cheyenne Light Fuel &amp; Power Co"/>
    <x v="1"/>
    <x v="3"/>
  </r>
  <r>
    <n v="5"/>
    <n v="999"/>
    <x v="7"/>
    <s v="101000 Plant In Service"/>
    <n v="1"/>
    <n v="842968.32000000007"/>
    <n v="0"/>
    <n v="0"/>
    <n v="0"/>
    <n v="0"/>
    <n v="0"/>
    <n v="842968.32000000007"/>
    <s v="Wyoming"/>
    <d v="2021-12-01T00:00:00"/>
    <x v="0"/>
    <x v="0"/>
    <x v="1"/>
    <s v="Cheyenne Light Fuel &amp; Power Co"/>
    <x v="1"/>
    <x v="0"/>
  </r>
  <r>
    <n v="5"/>
    <n v="999"/>
    <x v="7"/>
    <s v="101000 Plant In Service"/>
    <n v="1"/>
    <n v="842968.32000000007"/>
    <n v="0"/>
    <n v="0"/>
    <n v="0"/>
    <n v="0"/>
    <n v="0"/>
    <n v="842968.32000000007"/>
    <s v="Wyoming"/>
    <d v="2021-12-01T00:00:00"/>
    <x v="0"/>
    <x v="1"/>
    <x v="1"/>
    <s v="Cheyenne Light Fuel &amp; Power Co"/>
    <x v="1"/>
    <x v="0"/>
  </r>
  <r>
    <n v="5"/>
    <n v="999"/>
    <x v="7"/>
    <s v="101000 Plant In Service"/>
    <n v="1"/>
    <n v="842968.32000000007"/>
    <n v="0"/>
    <n v="0"/>
    <n v="0"/>
    <n v="0"/>
    <n v="0"/>
    <n v="842968.32000000007"/>
    <s v="Wyoming"/>
    <d v="2021-12-01T00:00:00"/>
    <x v="0"/>
    <x v="2"/>
    <x v="1"/>
    <s v="Cheyenne Light Fuel &amp; Power Co"/>
    <x v="1"/>
    <x v="0"/>
  </r>
  <r>
    <n v="5"/>
    <n v="999"/>
    <x v="7"/>
    <s v="101000 Plant In Service"/>
    <n v="1"/>
    <n v="842968.32000000007"/>
    <n v="0"/>
    <n v="0"/>
    <n v="0"/>
    <n v="0"/>
    <n v="0"/>
    <n v="842968.32000000007"/>
    <s v="Wyoming"/>
    <d v="2021-12-01T00:00:00"/>
    <x v="0"/>
    <x v="3"/>
    <x v="1"/>
    <s v="Cheyenne Light Fuel &amp; Power Co"/>
    <x v="1"/>
    <x v="0"/>
  </r>
  <r>
    <n v="5"/>
    <n v="999"/>
    <x v="7"/>
    <s v="101000 Plant In Service"/>
    <n v="1"/>
    <n v="842968.32000000007"/>
    <n v="0"/>
    <n v="0"/>
    <n v="0"/>
    <n v="0"/>
    <n v="0"/>
    <n v="842968.32000000007"/>
    <s v="Wyoming"/>
    <d v="2021-12-01T00:00:00"/>
    <x v="0"/>
    <x v="4"/>
    <x v="1"/>
    <s v="Cheyenne Light Fuel &amp; Power Co"/>
    <x v="1"/>
    <x v="0"/>
  </r>
  <r>
    <n v="5"/>
    <n v="999"/>
    <x v="7"/>
    <s v="101000 Plant In Service"/>
    <n v="1"/>
    <n v="842968.32000000007"/>
    <n v="0"/>
    <n v="0"/>
    <n v="0"/>
    <n v="0"/>
    <n v="0"/>
    <n v="842968.32000000007"/>
    <s v="Wyoming"/>
    <d v="2021-12-01T00:00:00"/>
    <x v="0"/>
    <x v="5"/>
    <x v="1"/>
    <s v="Cheyenne Light Fuel &amp; Power Co"/>
    <x v="1"/>
    <x v="0"/>
  </r>
  <r>
    <n v="5"/>
    <n v="999"/>
    <x v="7"/>
    <s v="101000 Plant In Service"/>
    <n v="1"/>
    <n v="842968.32000000007"/>
    <n v="0"/>
    <n v="0"/>
    <n v="0"/>
    <n v="0"/>
    <n v="0"/>
    <n v="842968.32000000007"/>
    <s v="Wyoming"/>
    <d v="2021-12-01T00:00:00"/>
    <x v="0"/>
    <x v="6"/>
    <x v="1"/>
    <s v="Cheyenne Light Fuel &amp; Power Co"/>
    <x v="1"/>
    <x v="0"/>
  </r>
  <r>
    <n v="5"/>
    <n v="999"/>
    <x v="7"/>
    <s v="101000 Plant In Service"/>
    <n v="1"/>
    <n v="842968.32000000007"/>
    <n v="0"/>
    <n v="0"/>
    <n v="0"/>
    <n v="0"/>
    <n v="0"/>
    <n v="842968.32000000007"/>
    <s v="Wyoming"/>
    <d v="2021-12-01T00:00:00"/>
    <x v="0"/>
    <x v="7"/>
    <x v="1"/>
    <s v="Cheyenne Light Fuel &amp; Power Co"/>
    <x v="1"/>
    <x v="0"/>
  </r>
  <r>
    <n v="5"/>
    <n v="999"/>
    <x v="7"/>
    <s v="101000 Plant In Service"/>
    <n v="1"/>
    <n v="842968.32000000007"/>
    <n v="0"/>
    <n v="0"/>
    <n v="0"/>
    <n v="0"/>
    <n v="0"/>
    <n v="842968.32000000007"/>
    <s v="Wyoming"/>
    <d v="2021-12-01T00:00:00"/>
    <x v="0"/>
    <x v="8"/>
    <x v="1"/>
    <s v="Cheyenne Light Fuel &amp; Power Co"/>
    <x v="1"/>
    <x v="0"/>
  </r>
  <r>
    <n v="5"/>
    <n v="999"/>
    <x v="7"/>
    <s v="101000 Plant In Service"/>
    <n v="1"/>
    <n v="842968.32000000007"/>
    <n v="70313.59"/>
    <n v="0"/>
    <n v="0"/>
    <n v="0"/>
    <n v="0"/>
    <n v="913281.91"/>
    <s v="Wyoming"/>
    <d v="2021-12-01T00:00:00"/>
    <x v="0"/>
    <x v="9"/>
    <x v="1"/>
    <s v="Cheyenne Light Fuel &amp; Power Co"/>
    <x v="1"/>
    <x v="0"/>
  </r>
  <r>
    <n v="5"/>
    <n v="999"/>
    <x v="7"/>
    <s v="101000 Plant In Service"/>
    <n v="1"/>
    <n v="913281.91"/>
    <n v="0"/>
    <n v="0"/>
    <n v="0"/>
    <n v="0"/>
    <n v="0"/>
    <n v="913281.91"/>
    <s v="Wyoming"/>
    <d v="2021-12-01T00:00:00"/>
    <x v="0"/>
    <x v="10"/>
    <x v="1"/>
    <s v="Cheyenne Light Fuel &amp; Power Co"/>
    <x v="1"/>
    <x v="0"/>
  </r>
  <r>
    <n v="5"/>
    <n v="999"/>
    <x v="7"/>
    <s v="101000 Plant In Service"/>
    <n v="1"/>
    <n v="913281.91"/>
    <n v="0"/>
    <n v="0"/>
    <n v="0"/>
    <n v="0"/>
    <n v="0"/>
    <n v="913281.91"/>
    <s v="Wyoming"/>
    <d v="2021-12-01T00:00:00"/>
    <x v="0"/>
    <x v="11"/>
    <x v="1"/>
    <s v="Cheyenne Light Fuel &amp; Power Co"/>
    <x v="1"/>
    <x v="0"/>
  </r>
  <r>
    <n v="5"/>
    <n v="999"/>
    <x v="7"/>
    <s v="101000 Plant In Service"/>
    <n v="1"/>
    <n v="913281.91"/>
    <n v="0"/>
    <n v="0"/>
    <n v="0"/>
    <n v="0"/>
    <n v="0"/>
    <n v="913281.91"/>
    <s v="Wyoming"/>
    <d v="2021-12-01T00:00:00"/>
    <x v="0"/>
    <x v="12"/>
    <x v="1"/>
    <s v="Cheyenne Light Fuel &amp; Power Co"/>
    <x v="1"/>
    <x v="0"/>
  </r>
  <r>
    <n v="5"/>
    <n v="999"/>
    <x v="8"/>
    <s v="101000 Plant In Service"/>
    <n v="1"/>
    <n v="297161.8"/>
    <n v="0"/>
    <n v="0"/>
    <n v="0"/>
    <n v="0"/>
    <n v="0"/>
    <n v="297161.8"/>
    <s v="Wyoming"/>
    <d v="2021-12-01T00:00:00"/>
    <x v="0"/>
    <x v="0"/>
    <x v="1"/>
    <s v="Cheyenne Light Fuel &amp; Power Co"/>
    <x v="1"/>
    <x v="0"/>
  </r>
  <r>
    <n v="5"/>
    <n v="999"/>
    <x v="8"/>
    <s v="101000 Plant In Service"/>
    <n v="1"/>
    <n v="297161.8"/>
    <n v="0"/>
    <n v="0"/>
    <n v="0"/>
    <n v="0"/>
    <n v="0"/>
    <n v="297161.8"/>
    <s v="Wyoming"/>
    <d v="2021-12-01T00:00:00"/>
    <x v="0"/>
    <x v="1"/>
    <x v="1"/>
    <s v="Cheyenne Light Fuel &amp; Power Co"/>
    <x v="1"/>
    <x v="0"/>
  </r>
  <r>
    <n v="5"/>
    <n v="999"/>
    <x v="8"/>
    <s v="101000 Plant In Service"/>
    <n v="1"/>
    <n v="297161.8"/>
    <n v="0"/>
    <n v="0"/>
    <n v="0"/>
    <n v="0"/>
    <n v="0"/>
    <n v="297161.8"/>
    <s v="Wyoming"/>
    <d v="2021-12-01T00:00:00"/>
    <x v="0"/>
    <x v="2"/>
    <x v="1"/>
    <s v="Cheyenne Light Fuel &amp; Power Co"/>
    <x v="1"/>
    <x v="0"/>
  </r>
  <r>
    <n v="5"/>
    <n v="999"/>
    <x v="8"/>
    <s v="101000 Plant In Service"/>
    <n v="1"/>
    <n v="297161.8"/>
    <n v="0"/>
    <n v="0"/>
    <n v="0"/>
    <n v="0"/>
    <n v="0"/>
    <n v="297161.8"/>
    <s v="Wyoming"/>
    <d v="2021-12-01T00:00:00"/>
    <x v="0"/>
    <x v="3"/>
    <x v="1"/>
    <s v="Cheyenne Light Fuel &amp; Power Co"/>
    <x v="1"/>
    <x v="0"/>
  </r>
  <r>
    <n v="5"/>
    <n v="999"/>
    <x v="8"/>
    <s v="101000 Plant In Service"/>
    <n v="1"/>
    <n v="297161.8"/>
    <n v="0"/>
    <n v="0"/>
    <n v="0"/>
    <n v="0"/>
    <n v="0"/>
    <n v="297161.8"/>
    <s v="Wyoming"/>
    <d v="2021-12-01T00:00:00"/>
    <x v="0"/>
    <x v="4"/>
    <x v="1"/>
    <s v="Cheyenne Light Fuel &amp; Power Co"/>
    <x v="1"/>
    <x v="0"/>
  </r>
  <r>
    <n v="5"/>
    <n v="999"/>
    <x v="8"/>
    <s v="101000 Plant In Service"/>
    <n v="1"/>
    <n v="297161.8"/>
    <n v="0"/>
    <n v="0"/>
    <n v="0"/>
    <n v="0"/>
    <n v="0"/>
    <n v="297161.8"/>
    <s v="Wyoming"/>
    <d v="2021-12-01T00:00:00"/>
    <x v="0"/>
    <x v="5"/>
    <x v="1"/>
    <s v="Cheyenne Light Fuel &amp; Power Co"/>
    <x v="1"/>
    <x v="0"/>
  </r>
  <r>
    <n v="5"/>
    <n v="999"/>
    <x v="8"/>
    <s v="101000 Plant In Service"/>
    <n v="1"/>
    <n v="297161.8"/>
    <n v="0"/>
    <n v="0"/>
    <n v="0"/>
    <n v="0"/>
    <n v="0"/>
    <n v="297161.8"/>
    <s v="Wyoming"/>
    <d v="2021-12-01T00:00:00"/>
    <x v="0"/>
    <x v="6"/>
    <x v="1"/>
    <s v="Cheyenne Light Fuel &amp; Power Co"/>
    <x v="1"/>
    <x v="0"/>
  </r>
  <r>
    <n v="5"/>
    <n v="999"/>
    <x v="8"/>
    <s v="101000 Plant In Service"/>
    <n v="1"/>
    <n v="297161.8"/>
    <n v="0"/>
    <n v="0"/>
    <n v="0"/>
    <n v="0"/>
    <n v="0"/>
    <n v="297161.8"/>
    <s v="Wyoming"/>
    <d v="2021-12-01T00:00:00"/>
    <x v="0"/>
    <x v="7"/>
    <x v="1"/>
    <s v="Cheyenne Light Fuel &amp; Power Co"/>
    <x v="1"/>
    <x v="0"/>
  </r>
  <r>
    <n v="5"/>
    <n v="999"/>
    <x v="8"/>
    <s v="101000 Plant In Service"/>
    <n v="1"/>
    <n v="297161.8"/>
    <n v="0"/>
    <n v="0"/>
    <n v="0"/>
    <n v="0"/>
    <n v="0"/>
    <n v="297161.8"/>
    <s v="Wyoming"/>
    <d v="2021-12-01T00:00:00"/>
    <x v="0"/>
    <x v="8"/>
    <x v="1"/>
    <s v="Cheyenne Light Fuel &amp; Power Co"/>
    <x v="1"/>
    <x v="0"/>
  </r>
  <r>
    <n v="5"/>
    <n v="999"/>
    <x v="8"/>
    <s v="101000 Plant In Service"/>
    <n v="1"/>
    <n v="297161.8"/>
    <n v="0"/>
    <n v="0"/>
    <n v="0"/>
    <n v="0"/>
    <n v="0"/>
    <n v="297161.8"/>
    <s v="Wyoming"/>
    <d v="2021-12-01T00:00:00"/>
    <x v="0"/>
    <x v="9"/>
    <x v="1"/>
    <s v="Cheyenne Light Fuel &amp; Power Co"/>
    <x v="1"/>
    <x v="0"/>
  </r>
  <r>
    <n v="5"/>
    <n v="999"/>
    <x v="8"/>
    <s v="101000 Plant In Service"/>
    <n v="1"/>
    <n v="297161.8"/>
    <n v="0"/>
    <n v="0"/>
    <n v="0"/>
    <n v="0"/>
    <n v="0"/>
    <n v="297161.8"/>
    <s v="Wyoming"/>
    <d v="2021-12-01T00:00:00"/>
    <x v="0"/>
    <x v="10"/>
    <x v="1"/>
    <s v="Cheyenne Light Fuel &amp; Power Co"/>
    <x v="1"/>
    <x v="0"/>
  </r>
  <r>
    <n v="5"/>
    <n v="999"/>
    <x v="8"/>
    <s v="101000 Plant In Service"/>
    <n v="1"/>
    <n v="297161.8"/>
    <n v="0"/>
    <n v="0"/>
    <n v="0"/>
    <n v="0"/>
    <n v="0"/>
    <n v="297161.8"/>
    <s v="Wyoming"/>
    <d v="2021-12-01T00:00:00"/>
    <x v="0"/>
    <x v="11"/>
    <x v="1"/>
    <s v="Cheyenne Light Fuel &amp; Power Co"/>
    <x v="1"/>
    <x v="0"/>
  </r>
  <r>
    <n v="5"/>
    <n v="999"/>
    <x v="8"/>
    <s v="101000 Plant In Service"/>
    <n v="1"/>
    <n v="297161.8"/>
    <n v="0"/>
    <n v="0"/>
    <n v="0"/>
    <n v="0"/>
    <n v="0"/>
    <n v="297161.8"/>
    <s v="Wyoming"/>
    <d v="2021-12-01T00:00:00"/>
    <x v="0"/>
    <x v="12"/>
    <x v="1"/>
    <s v="Cheyenne Light Fuel &amp; Power Co"/>
    <x v="1"/>
    <x v="0"/>
  </r>
  <r>
    <n v="5"/>
    <n v="999"/>
    <x v="9"/>
    <s v="101000 Plant In Service"/>
    <n v="1"/>
    <n v="12876.79"/>
    <n v="0"/>
    <n v="0"/>
    <n v="0"/>
    <n v="0"/>
    <n v="0"/>
    <n v="12876.79"/>
    <s v="Wyoming"/>
    <d v="2021-12-01T00:00:00"/>
    <x v="0"/>
    <x v="0"/>
    <x v="1"/>
    <s v="Cheyenne Light Fuel &amp; Power Co"/>
    <x v="1"/>
    <x v="0"/>
  </r>
  <r>
    <n v="5"/>
    <n v="999"/>
    <x v="9"/>
    <s v="101000 Plant In Service"/>
    <n v="1"/>
    <n v="12876.79"/>
    <n v="0"/>
    <n v="0"/>
    <n v="0"/>
    <n v="0"/>
    <n v="0"/>
    <n v="12876.79"/>
    <s v="Wyoming"/>
    <d v="2021-12-01T00:00:00"/>
    <x v="0"/>
    <x v="1"/>
    <x v="1"/>
    <s v="Cheyenne Light Fuel &amp; Power Co"/>
    <x v="1"/>
    <x v="0"/>
  </r>
  <r>
    <n v="5"/>
    <n v="999"/>
    <x v="9"/>
    <s v="101000 Plant In Service"/>
    <n v="1"/>
    <n v="12876.79"/>
    <n v="0"/>
    <n v="0"/>
    <n v="0"/>
    <n v="0"/>
    <n v="0"/>
    <n v="12876.79"/>
    <s v="Wyoming"/>
    <d v="2021-12-01T00:00:00"/>
    <x v="0"/>
    <x v="2"/>
    <x v="1"/>
    <s v="Cheyenne Light Fuel &amp; Power Co"/>
    <x v="1"/>
    <x v="0"/>
  </r>
  <r>
    <n v="5"/>
    <n v="999"/>
    <x v="9"/>
    <s v="101000 Plant In Service"/>
    <n v="1"/>
    <n v="12876.79"/>
    <n v="0"/>
    <n v="0"/>
    <n v="0"/>
    <n v="0"/>
    <n v="0"/>
    <n v="12876.79"/>
    <s v="Wyoming"/>
    <d v="2021-12-01T00:00:00"/>
    <x v="0"/>
    <x v="3"/>
    <x v="1"/>
    <s v="Cheyenne Light Fuel &amp; Power Co"/>
    <x v="1"/>
    <x v="0"/>
  </r>
  <r>
    <n v="5"/>
    <n v="999"/>
    <x v="9"/>
    <s v="101000 Plant In Service"/>
    <n v="1"/>
    <n v="12876.79"/>
    <n v="0"/>
    <n v="0"/>
    <n v="0"/>
    <n v="0"/>
    <n v="0"/>
    <n v="12876.79"/>
    <s v="Wyoming"/>
    <d v="2021-12-01T00:00:00"/>
    <x v="0"/>
    <x v="4"/>
    <x v="1"/>
    <s v="Cheyenne Light Fuel &amp; Power Co"/>
    <x v="1"/>
    <x v="0"/>
  </r>
  <r>
    <n v="5"/>
    <n v="999"/>
    <x v="9"/>
    <s v="101000 Plant In Service"/>
    <n v="1"/>
    <n v="12876.79"/>
    <n v="0"/>
    <n v="0"/>
    <n v="0"/>
    <n v="0"/>
    <n v="0"/>
    <n v="12876.79"/>
    <s v="Wyoming"/>
    <d v="2021-12-01T00:00:00"/>
    <x v="0"/>
    <x v="5"/>
    <x v="1"/>
    <s v="Cheyenne Light Fuel &amp; Power Co"/>
    <x v="1"/>
    <x v="0"/>
  </r>
  <r>
    <n v="5"/>
    <n v="999"/>
    <x v="9"/>
    <s v="101000 Plant In Service"/>
    <n v="1"/>
    <n v="12876.79"/>
    <n v="0"/>
    <n v="0"/>
    <n v="0"/>
    <n v="0"/>
    <n v="0"/>
    <n v="12876.79"/>
    <s v="Wyoming"/>
    <d v="2021-12-01T00:00:00"/>
    <x v="0"/>
    <x v="6"/>
    <x v="1"/>
    <s v="Cheyenne Light Fuel &amp; Power Co"/>
    <x v="1"/>
    <x v="0"/>
  </r>
  <r>
    <n v="5"/>
    <n v="999"/>
    <x v="9"/>
    <s v="101000 Plant In Service"/>
    <n v="1"/>
    <n v="12876.79"/>
    <n v="0"/>
    <n v="0"/>
    <n v="0"/>
    <n v="0"/>
    <n v="0"/>
    <n v="12876.79"/>
    <s v="Wyoming"/>
    <d v="2021-12-01T00:00:00"/>
    <x v="0"/>
    <x v="7"/>
    <x v="1"/>
    <s v="Cheyenne Light Fuel &amp; Power Co"/>
    <x v="1"/>
    <x v="0"/>
  </r>
  <r>
    <n v="5"/>
    <n v="999"/>
    <x v="9"/>
    <s v="101000 Plant In Service"/>
    <n v="1"/>
    <n v="12876.79"/>
    <n v="0"/>
    <n v="0"/>
    <n v="0"/>
    <n v="0"/>
    <n v="0"/>
    <n v="12876.79"/>
    <s v="Wyoming"/>
    <d v="2021-12-01T00:00:00"/>
    <x v="0"/>
    <x v="8"/>
    <x v="1"/>
    <s v="Cheyenne Light Fuel &amp; Power Co"/>
    <x v="1"/>
    <x v="0"/>
  </r>
  <r>
    <n v="5"/>
    <n v="999"/>
    <x v="9"/>
    <s v="101000 Plant In Service"/>
    <n v="1"/>
    <n v="12876.79"/>
    <n v="0"/>
    <n v="-9078.74"/>
    <n v="0"/>
    <n v="0"/>
    <n v="0"/>
    <n v="3798.05"/>
    <s v="Wyoming"/>
    <d v="2021-12-01T00:00:00"/>
    <x v="0"/>
    <x v="9"/>
    <x v="1"/>
    <s v="Cheyenne Light Fuel &amp; Power Co"/>
    <x v="1"/>
    <x v="0"/>
  </r>
  <r>
    <n v="5"/>
    <n v="999"/>
    <x v="9"/>
    <s v="101000 Plant In Service"/>
    <n v="1"/>
    <n v="3798.05"/>
    <n v="0"/>
    <n v="0"/>
    <n v="0"/>
    <n v="0"/>
    <n v="0"/>
    <n v="3798.05"/>
    <s v="Wyoming"/>
    <d v="2021-12-01T00:00:00"/>
    <x v="0"/>
    <x v="10"/>
    <x v="1"/>
    <s v="Cheyenne Light Fuel &amp; Power Co"/>
    <x v="1"/>
    <x v="0"/>
  </r>
  <r>
    <n v="5"/>
    <n v="999"/>
    <x v="9"/>
    <s v="101000 Plant In Service"/>
    <n v="1"/>
    <n v="3798.05"/>
    <n v="0"/>
    <n v="0"/>
    <n v="0"/>
    <n v="0"/>
    <n v="0"/>
    <n v="3798.05"/>
    <s v="Wyoming"/>
    <d v="2021-12-01T00:00:00"/>
    <x v="0"/>
    <x v="11"/>
    <x v="1"/>
    <s v="Cheyenne Light Fuel &amp; Power Co"/>
    <x v="1"/>
    <x v="0"/>
  </r>
  <r>
    <n v="5"/>
    <n v="999"/>
    <x v="9"/>
    <s v="101000 Plant In Service"/>
    <n v="1"/>
    <n v="3798.05"/>
    <n v="0"/>
    <n v="0"/>
    <n v="0"/>
    <n v="0"/>
    <n v="0"/>
    <n v="3798.05"/>
    <s v="Wyoming"/>
    <d v="2021-12-01T00:00:00"/>
    <x v="0"/>
    <x v="12"/>
    <x v="1"/>
    <s v="Cheyenne Light Fuel &amp; Power Co"/>
    <x v="1"/>
    <x v="0"/>
  </r>
  <r>
    <n v="5"/>
    <n v="999"/>
    <x v="10"/>
    <s v="101000 Plant In Service"/>
    <n v="1"/>
    <n v="0"/>
    <n v="0"/>
    <n v="0"/>
    <n v="0"/>
    <n v="0"/>
    <n v="0"/>
    <n v="0"/>
    <s v="Wyoming"/>
    <d v="2021-12-01T00:00:00"/>
    <x v="0"/>
    <x v="0"/>
    <x v="1"/>
    <s v="Cheyenne Light Fuel &amp; Power Co"/>
    <x v="1"/>
    <x v="0"/>
  </r>
  <r>
    <n v="5"/>
    <n v="999"/>
    <x v="10"/>
    <s v="101000 Plant In Service"/>
    <n v="1"/>
    <n v="0"/>
    <n v="0"/>
    <n v="0"/>
    <n v="0"/>
    <n v="0"/>
    <n v="0"/>
    <n v="0"/>
    <s v="Wyoming"/>
    <d v="2021-12-01T00:00:00"/>
    <x v="0"/>
    <x v="1"/>
    <x v="1"/>
    <s v="Cheyenne Light Fuel &amp; Power Co"/>
    <x v="1"/>
    <x v="0"/>
  </r>
  <r>
    <n v="5"/>
    <n v="999"/>
    <x v="10"/>
    <s v="101000 Plant In Service"/>
    <n v="1"/>
    <n v="0"/>
    <n v="0"/>
    <n v="0"/>
    <n v="0"/>
    <n v="0"/>
    <n v="0"/>
    <n v="0"/>
    <s v="Wyoming"/>
    <d v="2021-12-01T00:00:00"/>
    <x v="0"/>
    <x v="2"/>
    <x v="1"/>
    <s v="Cheyenne Light Fuel &amp; Power Co"/>
    <x v="1"/>
    <x v="0"/>
  </r>
  <r>
    <n v="5"/>
    <n v="999"/>
    <x v="10"/>
    <s v="101000 Plant In Service"/>
    <n v="1"/>
    <n v="0"/>
    <n v="0"/>
    <n v="0"/>
    <n v="0"/>
    <n v="0"/>
    <n v="0"/>
    <n v="0"/>
    <s v="Wyoming"/>
    <d v="2021-12-01T00:00:00"/>
    <x v="0"/>
    <x v="3"/>
    <x v="1"/>
    <s v="Cheyenne Light Fuel &amp; Power Co"/>
    <x v="1"/>
    <x v="0"/>
  </r>
  <r>
    <n v="5"/>
    <n v="999"/>
    <x v="10"/>
    <s v="101000 Plant In Service"/>
    <n v="1"/>
    <n v="0"/>
    <n v="0"/>
    <n v="0"/>
    <n v="0"/>
    <n v="0"/>
    <n v="0"/>
    <n v="0"/>
    <s v="Wyoming"/>
    <d v="2021-12-01T00:00:00"/>
    <x v="0"/>
    <x v="4"/>
    <x v="1"/>
    <s v="Cheyenne Light Fuel &amp; Power Co"/>
    <x v="1"/>
    <x v="0"/>
  </r>
  <r>
    <n v="5"/>
    <n v="999"/>
    <x v="10"/>
    <s v="101000 Plant In Service"/>
    <n v="1"/>
    <n v="0"/>
    <n v="0"/>
    <n v="0"/>
    <n v="0"/>
    <n v="0"/>
    <n v="0"/>
    <n v="0"/>
    <s v="Wyoming"/>
    <d v="2021-12-01T00:00:00"/>
    <x v="0"/>
    <x v="5"/>
    <x v="1"/>
    <s v="Cheyenne Light Fuel &amp; Power Co"/>
    <x v="1"/>
    <x v="0"/>
  </r>
  <r>
    <n v="5"/>
    <n v="999"/>
    <x v="10"/>
    <s v="101000 Plant In Service"/>
    <n v="1"/>
    <n v="0"/>
    <n v="0"/>
    <n v="0"/>
    <n v="0"/>
    <n v="0"/>
    <n v="0"/>
    <n v="0"/>
    <s v="Wyoming"/>
    <d v="2021-12-01T00:00:00"/>
    <x v="0"/>
    <x v="6"/>
    <x v="1"/>
    <s v="Cheyenne Light Fuel &amp; Power Co"/>
    <x v="1"/>
    <x v="0"/>
  </r>
  <r>
    <n v="5"/>
    <n v="999"/>
    <x v="10"/>
    <s v="101000 Plant In Service"/>
    <n v="1"/>
    <n v="0"/>
    <n v="0"/>
    <n v="0"/>
    <n v="0"/>
    <n v="0"/>
    <n v="0"/>
    <n v="0"/>
    <s v="Wyoming"/>
    <d v="2021-12-01T00:00:00"/>
    <x v="0"/>
    <x v="7"/>
    <x v="1"/>
    <s v="Cheyenne Light Fuel &amp; Power Co"/>
    <x v="1"/>
    <x v="0"/>
  </r>
  <r>
    <n v="5"/>
    <n v="999"/>
    <x v="10"/>
    <s v="101000 Plant In Service"/>
    <n v="1"/>
    <n v="0"/>
    <n v="0"/>
    <n v="0"/>
    <n v="0"/>
    <n v="0"/>
    <n v="0"/>
    <n v="0"/>
    <s v="Wyoming"/>
    <d v="2021-12-01T00:00:00"/>
    <x v="0"/>
    <x v="8"/>
    <x v="1"/>
    <s v="Cheyenne Light Fuel &amp; Power Co"/>
    <x v="1"/>
    <x v="0"/>
  </r>
  <r>
    <n v="5"/>
    <n v="999"/>
    <x v="10"/>
    <s v="101000 Plant In Service"/>
    <n v="1"/>
    <n v="0"/>
    <n v="0"/>
    <n v="0"/>
    <n v="0"/>
    <n v="0"/>
    <n v="0"/>
    <n v="0"/>
    <s v="Wyoming"/>
    <d v="2021-12-01T00:00:00"/>
    <x v="0"/>
    <x v="9"/>
    <x v="1"/>
    <s v="Cheyenne Light Fuel &amp; Power Co"/>
    <x v="1"/>
    <x v="0"/>
  </r>
  <r>
    <n v="5"/>
    <n v="999"/>
    <x v="10"/>
    <s v="101000 Plant In Service"/>
    <n v="1"/>
    <n v="0"/>
    <n v="0"/>
    <n v="0"/>
    <n v="0"/>
    <n v="0"/>
    <n v="0"/>
    <n v="0"/>
    <s v="Wyoming"/>
    <d v="2021-12-01T00:00:00"/>
    <x v="0"/>
    <x v="10"/>
    <x v="1"/>
    <s v="Cheyenne Light Fuel &amp; Power Co"/>
    <x v="1"/>
    <x v="0"/>
  </r>
  <r>
    <n v="5"/>
    <n v="999"/>
    <x v="10"/>
    <s v="101000 Plant In Service"/>
    <n v="1"/>
    <n v="0"/>
    <n v="0"/>
    <n v="0"/>
    <n v="0"/>
    <n v="0"/>
    <n v="0"/>
    <n v="0"/>
    <s v="Wyoming"/>
    <d v="2021-12-01T00:00:00"/>
    <x v="0"/>
    <x v="11"/>
    <x v="1"/>
    <s v="Cheyenne Light Fuel &amp; Power Co"/>
    <x v="1"/>
    <x v="0"/>
  </r>
  <r>
    <n v="5"/>
    <n v="999"/>
    <x v="10"/>
    <s v="101000 Plant In Service"/>
    <n v="1"/>
    <n v="0"/>
    <n v="0"/>
    <n v="0"/>
    <n v="0"/>
    <n v="0"/>
    <n v="0"/>
    <n v="0"/>
    <s v="Wyoming"/>
    <d v="2021-12-01T00:00:00"/>
    <x v="0"/>
    <x v="12"/>
    <x v="1"/>
    <s v="Cheyenne Light Fuel &amp; Power Co"/>
    <x v="1"/>
    <x v="0"/>
  </r>
  <r>
    <n v="5"/>
    <n v="999"/>
    <x v="11"/>
    <s v="101000 Plant In Service"/>
    <n v="1"/>
    <n v="47479.98"/>
    <n v="0"/>
    <n v="0"/>
    <n v="0"/>
    <n v="0"/>
    <n v="0"/>
    <n v="47479.98"/>
    <s v="Wyoming"/>
    <d v="2021-12-01T00:00:00"/>
    <x v="0"/>
    <x v="0"/>
    <x v="1"/>
    <s v="Cheyenne Light Fuel &amp; Power Co"/>
    <x v="1"/>
    <x v="0"/>
  </r>
  <r>
    <n v="5"/>
    <n v="999"/>
    <x v="11"/>
    <s v="101000 Plant In Service"/>
    <n v="1"/>
    <n v="47479.98"/>
    <n v="0"/>
    <n v="0"/>
    <n v="0"/>
    <n v="0"/>
    <n v="0"/>
    <n v="47479.98"/>
    <s v="Wyoming"/>
    <d v="2021-12-01T00:00:00"/>
    <x v="0"/>
    <x v="1"/>
    <x v="1"/>
    <s v="Cheyenne Light Fuel &amp; Power Co"/>
    <x v="1"/>
    <x v="0"/>
  </r>
  <r>
    <n v="5"/>
    <n v="999"/>
    <x v="11"/>
    <s v="101000 Plant In Service"/>
    <n v="1"/>
    <n v="47479.98"/>
    <n v="0"/>
    <n v="0"/>
    <n v="0"/>
    <n v="0"/>
    <n v="0"/>
    <n v="47479.98"/>
    <s v="Wyoming"/>
    <d v="2021-12-01T00:00:00"/>
    <x v="0"/>
    <x v="2"/>
    <x v="1"/>
    <s v="Cheyenne Light Fuel &amp; Power Co"/>
    <x v="1"/>
    <x v="0"/>
  </r>
  <r>
    <n v="5"/>
    <n v="999"/>
    <x v="11"/>
    <s v="101000 Plant In Service"/>
    <n v="1"/>
    <n v="47479.98"/>
    <n v="0"/>
    <n v="0"/>
    <n v="0"/>
    <n v="0"/>
    <n v="0"/>
    <n v="47479.98"/>
    <s v="Wyoming"/>
    <d v="2021-12-01T00:00:00"/>
    <x v="0"/>
    <x v="3"/>
    <x v="1"/>
    <s v="Cheyenne Light Fuel &amp; Power Co"/>
    <x v="1"/>
    <x v="0"/>
  </r>
  <r>
    <n v="5"/>
    <n v="999"/>
    <x v="11"/>
    <s v="101000 Plant In Service"/>
    <n v="1"/>
    <n v="47479.98"/>
    <n v="0"/>
    <n v="0"/>
    <n v="0"/>
    <n v="0"/>
    <n v="0"/>
    <n v="47479.98"/>
    <s v="Wyoming"/>
    <d v="2021-12-01T00:00:00"/>
    <x v="0"/>
    <x v="4"/>
    <x v="1"/>
    <s v="Cheyenne Light Fuel &amp; Power Co"/>
    <x v="1"/>
    <x v="0"/>
  </r>
  <r>
    <n v="5"/>
    <n v="999"/>
    <x v="11"/>
    <s v="101000 Plant In Service"/>
    <n v="1"/>
    <n v="47479.98"/>
    <n v="0"/>
    <n v="0"/>
    <n v="0"/>
    <n v="0"/>
    <n v="0"/>
    <n v="47479.98"/>
    <s v="Wyoming"/>
    <d v="2021-12-01T00:00:00"/>
    <x v="0"/>
    <x v="5"/>
    <x v="1"/>
    <s v="Cheyenne Light Fuel &amp; Power Co"/>
    <x v="1"/>
    <x v="0"/>
  </r>
  <r>
    <n v="5"/>
    <n v="999"/>
    <x v="11"/>
    <s v="101000 Plant In Service"/>
    <n v="1"/>
    <n v="47479.98"/>
    <n v="0"/>
    <n v="0"/>
    <n v="0"/>
    <n v="0"/>
    <n v="0"/>
    <n v="47479.98"/>
    <s v="Wyoming"/>
    <d v="2021-12-01T00:00:00"/>
    <x v="0"/>
    <x v="6"/>
    <x v="1"/>
    <s v="Cheyenne Light Fuel &amp; Power Co"/>
    <x v="1"/>
    <x v="0"/>
  </r>
  <r>
    <n v="5"/>
    <n v="999"/>
    <x v="11"/>
    <s v="101000 Plant In Service"/>
    <n v="1"/>
    <n v="47479.98"/>
    <n v="0"/>
    <n v="0"/>
    <n v="0"/>
    <n v="0"/>
    <n v="0"/>
    <n v="47479.98"/>
    <s v="Wyoming"/>
    <d v="2021-12-01T00:00:00"/>
    <x v="0"/>
    <x v="7"/>
    <x v="1"/>
    <s v="Cheyenne Light Fuel &amp; Power Co"/>
    <x v="1"/>
    <x v="0"/>
  </r>
  <r>
    <n v="5"/>
    <n v="999"/>
    <x v="11"/>
    <s v="101000 Plant In Service"/>
    <n v="1"/>
    <n v="47479.98"/>
    <n v="0"/>
    <n v="0"/>
    <n v="0"/>
    <n v="0"/>
    <n v="0"/>
    <n v="47479.98"/>
    <s v="Wyoming"/>
    <d v="2021-12-01T00:00:00"/>
    <x v="0"/>
    <x v="8"/>
    <x v="1"/>
    <s v="Cheyenne Light Fuel &amp; Power Co"/>
    <x v="1"/>
    <x v="0"/>
  </r>
  <r>
    <n v="5"/>
    <n v="999"/>
    <x v="11"/>
    <s v="101000 Plant In Service"/>
    <n v="1"/>
    <n v="47479.98"/>
    <n v="0"/>
    <n v="-47479.98"/>
    <n v="0"/>
    <n v="0"/>
    <n v="0"/>
    <n v="0"/>
    <s v="Wyoming"/>
    <d v="2021-12-01T00:00:00"/>
    <x v="0"/>
    <x v="9"/>
    <x v="1"/>
    <s v="Cheyenne Light Fuel &amp; Power Co"/>
    <x v="1"/>
    <x v="0"/>
  </r>
  <r>
    <n v="5"/>
    <n v="999"/>
    <x v="11"/>
    <s v="101000 Plant In Service"/>
    <n v="1"/>
    <n v="0"/>
    <n v="0"/>
    <n v="0"/>
    <n v="0"/>
    <n v="0"/>
    <n v="0"/>
    <n v="0"/>
    <s v="Wyoming"/>
    <d v="2021-12-01T00:00:00"/>
    <x v="0"/>
    <x v="10"/>
    <x v="1"/>
    <s v="Cheyenne Light Fuel &amp; Power Co"/>
    <x v="1"/>
    <x v="0"/>
  </r>
  <r>
    <n v="5"/>
    <n v="999"/>
    <x v="11"/>
    <s v="101000 Plant In Service"/>
    <n v="1"/>
    <n v="0"/>
    <n v="0"/>
    <n v="0"/>
    <n v="0"/>
    <n v="0"/>
    <n v="0"/>
    <n v="0"/>
    <s v="Wyoming"/>
    <d v="2021-12-01T00:00:00"/>
    <x v="0"/>
    <x v="11"/>
    <x v="1"/>
    <s v="Cheyenne Light Fuel &amp; Power Co"/>
    <x v="1"/>
    <x v="0"/>
  </r>
  <r>
    <n v="5"/>
    <n v="999"/>
    <x v="11"/>
    <s v="101000 Plant In Service"/>
    <n v="1"/>
    <n v="0"/>
    <n v="0"/>
    <n v="0"/>
    <n v="0"/>
    <n v="0"/>
    <n v="0"/>
    <n v="0"/>
    <s v="Wyoming"/>
    <d v="2021-12-01T00:00:00"/>
    <x v="0"/>
    <x v="12"/>
    <x v="1"/>
    <s v="Cheyenne Light Fuel &amp; Power Co"/>
    <x v="1"/>
    <x v="0"/>
  </r>
  <r>
    <n v="5"/>
    <n v="999"/>
    <x v="12"/>
    <s v="101000 Plant In Service"/>
    <n v="1"/>
    <n v="167428.08000000002"/>
    <n v="0"/>
    <n v="0"/>
    <n v="0"/>
    <n v="0"/>
    <n v="0"/>
    <n v="167428.08000000002"/>
    <s v="Wyoming"/>
    <d v="2021-12-01T00:00:00"/>
    <x v="0"/>
    <x v="0"/>
    <x v="1"/>
    <s v="Cheyenne Light Fuel &amp; Power Co"/>
    <x v="1"/>
    <x v="4"/>
  </r>
  <r>
    <n v="5"/>
    <n v="999"/>
    <x v="12"/>
    <s v="101000 Plant In Service"/>
    <n v="1"/>
    <n v="167428.08000000002"/>
    <n v="0"/>
    <n v="0"/>
    <n v="0"/>
    <n v="0"/>
    <n v="0"/>
    <n v="167428.08000000002"/>
    <s v="Wyoming"/>
    <d v="2021-12-01T00:00:00"/>
    <x v="0"/>
    <x v="1"/>
    <x v="1"/>
    <s v="Cheyenne Light Fuel &amp; Power Co"/>
    <x v="1"/>
    <x v="4"/>
  </r>
  <r>
    <n v="5"/>
    <n v="999"/>
    <x v="12"/>
    <s v="101000 Plant In Service"/>
    <n v="1"/>
    <n v="167428.08000000002"/>
    <n v="0"/>
    <n v="0"/>
    <n v="0"/>
    <n v="0"/>
    <n v="0"/>
    <n v="167428.08000000002"/>
    <s v="Wyoming"/>
    <d v="2021-12-01T00:00:00"/>
    <x v="0"/>
    <x v="2"/>
    <x v="1"/>
    <s v="Cheyenne Light Fuel &amp; Power Co"/>
    <x v="1"/>
    <x v="4"/>
  </r>
  <r>
    <n v="5"/>
    <n v="999"/>
    <x v="12"/>
    <s v="101000 Plant In Service"/>
    <n v="1"/>
    <n v="167428.08000000002"/>
    <n v="0"/>
    <n v="0"/>
    <n v="0"/>
    <n v="0"/>
    <n v="0"/>
    <n v="167428.08000000002"/>
    <s v="Wyoming"/>
    <d v="2021-12-01T00:00:00"/>
    <x v="0"/>
    <x v="3"/>
    <x v="1"/>
    <s v="Cheyenne Light Fuel &amp; Power Co"/>
    <x v="1"/>
    <x v="4"/>
  </r>
  <r>
    <n v="5"/>
    <n v="999"/>
    <x v="12"/>
    <s v="101000 Plant In Service"/>
    <n v="1"/>
    <n v="167428.08000000002"/>
    <n v="0"/>
    <n v="0"/>
    <n v="0"/>
    <n v="0"/>
    <n v="0"/>
    <n v="167428.08000000002"/>
    <s v="Wyoming"/>
    <d v="2021-12-01T00:00:00"/>
    <x v="0"/>
    <x v="4"/>
    <x v="1"/>
    <s v="Cheyenne Light Fuel &amp; Power Co"/>
    <x v="1"/>
    <x v="4"/>
  </r>
  <r>
    <n v="5"/>
    <n v="999"/>
    <x v="12"/>
    <s v="101000 Plant In Service"/>
    <n v="1"/>
    <n v="167428.08000000002"/>
    <n v="0"/>
    <n v="0"/>
    <n v="0"/>
    <n v="0"/>
    <n v="0"/>
    <n v="167428.08000000002"/>
    <s v="Wyoming"/>
    <d v="2021-12-01T00:00:00"/>
    <x v="0"/>
    <x v="5"/>
    <x v="1"/>
    <s v="Cheyenne Light Fuel &amp; Power Co"/>
    <x v="1"/>
    <x v="4"/>
  </r>
  <r>
    <n v="5"/>
    <n v="999"/>
    <x v="12"/>
    <s v="101000 Plant In Service"/>
    <n v="1"/>
    <n v="167428.08000000002"/>
    <n v="0"/>
    <n v="0"/>
    <n v="0"/>
    <n v="0"/>
    <n v="0"/>
    <n v="167428.08000000002"/>
    <s v="Wyoming"/>
    <d v="2021-12-01T00:00:00"/>
    <x v="0"/>
    <x v="6"/>
    <x v="1"/>
    <s v="Cheyenne Light Fuel &amp; Power Co"/>
    <x v="1"/>
    <x v="4"/>
  </r>
  <r>
    <n v="5"/>
    <n v="999"/>
    <x v="12"/>
    <s v="101000 Plant In Service"/>
    <n v="1"/>
    <n v="167428.08000000002"/>
    <n v="0"/>
    <n v="0"/>
    <n v="0"/>
    <n v="0"/>
    <n v="0"/>
    <n v="167428.08000000002"/>
    <s v="Wyoming"/>
    <d v="2021-12-01T00:00:00"/>
    <x v="0"/>
    <x v="7"/>
    <x v="1"/>
    <s v="Cheyenne Light Fuel &amp; Power Co"/>
    <x v="1"/>
    <x v="4"/>
  </r>
  <r>
    <n v="5"/>
    <n v="999"/>
    <x v="12"/>
    <s v="101000 Plant In Service"/>
    <n v="1"/>
    <n v="167428.08000000002"/>
    <n v="0"/>
    <n v="0"/>
    <n v="0"/>
    <n v="0"/>
    <n v="0"/>
    <n v="167428.08000000002"/>
    <s v="Wyoming"/>
    <d v="2021-12-01T00:00:00"/>
    <x v="0"/>
    <x v="8"/>
    <x v="1"/>
    <s v="Cheyenne Light Fuel &amp; Power Co"/>
    <x v="1"/>
    <x v="4"/>
  </r>
  <r>
    <n v="5"/>
    <n v="999"/>
    <x v="12"/>
    <s v="101000 Plant In Service"/>
    <n v="1"/>
    <n v="167428.08000000002"/>
    <n v="0"/>
    <n v="-65098.41"/>
    <n v="0"/>
    <n v="0"/>
    <n v="0"/>
    <n v="102329.67"/>
    <s v="Wyoming"/>
    <d v="2021-12-01T00:00:00"/>
    <x v="0"/>
    <x v="9"/>
    <x v="1"/>
    <s v="Cheyenne Light Fuel &amp; Power Co"/>
    <x v="1"/>
    <x v="4"/>
  </r>
  <r>
    <n v="5"/>
    <n v="999"/>
    <x v="12"/>
    <s v="101000 Plant In Service"/>
    <n v="1"/>
    <n v="102329.67"/>
    <n v="0"/>
    <n v="0"/>
    <n v="0"/>
    <n v="0"/>
    <n v="0"/>
    <n v="102329.67"/>
    <s v="Wyoming"/>
    <d v="2021-12-01T00:00:00"/>
    <x v="0"/>
    <x v="10"/>
    <x v="1"/>
    <s v="Cheyenne Light Fuel &amp; Power Co"/>
    <x v="1"/>
    <x v="4"/>
  </r>
  <r>
    <n v="5"/>
    <n v="999"/>
    <x v="12"/>
    <s v="101000 Plant In Service"/>
    <n v="1"/>
    <n v="102329.67"/>
    <n v="0"/>
    <n v="0"/>
    <n v="0"/>
    <n v="0"/>
    <n v="0"/>
    <n v="102329.67"/>
    <s v="Wyoming"/>
    <d v="2021-12-01T00:00:00"/>
    <x v="0"/>
    <x v="11"/>
    <x v="1"/>
    <s v="Cheyenne Light Fuel &amp; Power Co"/>
    <x v="1"/>
    <x v="4"/>
  </r>
  <r>
    <n v="5"/>
    <n v="999"/>
    <x v="12"/>
    <s v="101000 Plant In Service"/>
    <n v="1"/>
    <n v="102329.67"/>
    <n v="0"/>
    <n v="0"/>
    <n v="0"/>
    <n v="0"/>
    <n v="0"/>
    <n v="102329.67"/>
    <s v="Wyoming"/>
    <d v="2021-12-01T00:00:00"/>
    <x v="0"/>
    <x v="12"/>
    <x v="1"/>
    <s v="Cheyenne Light Fuel &amp; Power Co"/>
    <x v="1"/>
    <x v="4"/>
  </r>
  <r>
    <n v="5"/>
    <n v="999"/>
    <x v="13"/>
    <s v="101000 Plant In Service"/>
    <n v="1"/>
    <n v="0"/>
    <n v="0"/>
    <n v="0"/>
    <n v="0"/>
    <n v="0"/>
    <n v="0"/>
    <n v="0"/>
    <s v="Wyoming"/>
    <d v="2021-12-01T00:00:00"/>
    <x v="0"/>
    <x v="0"/>
    <x v="1"/>
    <s v="Cheyenne Light Fuel &amp; Power Co"/>
    <x v="1"/>
    <x v="4"/>
  </r>
  <r>
    <n v="5"/>
    <n v="999"/>
    <x v="13"/>
    <s v="101000 Plant In Service"/>
    <n v="1"/>
    <n v="0"/>
    <n v="0"/>
    <n v="0"/>
    <n v="0"/>
    <n v="0"/>
    <n v="0"/>
    <n v="0"/>
    <s v="Wyoming"/>
    <d v="2021-12-01T00:00:00"/>
    <x v="0"/>
    <x v="1"/>
    <x v="1"/>
    <s v="Cheyenne Light Fuel &amp; Power Co"/>
    <x v="1"/>
    <x v="4"/>
  </r>
  <r>
    <n v="5"/>
    <n v="999"/>
    <x v="13"/>
    <s v="101000 Plant In Service"/>
    <n v="1"/>
    <n v="0"/>
    <n v="0"/>
    <n v="0"/>
    <n v="0"/>
    <n v="0"/>
    <n v="0"/>
    <n v="0"/>
    <s v="Wyoming"/>
    <d v="2021-12-01T00:00:00"/>
    <x v="0"/>
    <x v="2"/>
    <x v="1"/>
    <s v="Cheyenne Light Fuel &amp; Power Co"/>
    <x v="1"/>
    <x v="4"/>
  </r>
  <r>
    <n v="5"/>
    <n v="999"/>
    <x v="13"/>
    <s v="101000 Plant In Service"/>
    <n v="1"/>
    <n v="0"/>
    <n v="0"/>
    <n v="0"/>
    <n v="0"/>
    <n v="0"/>
    <n v="0"/>
    <n v="0"/>
    <s v="Wyoming"/>
    <d v="2021-12-01T00:00:00"/>
    <x v="0"/>
    <x v="3"/>
    <x v="1"/>
    <s v="Cheyenne Light Fuel &amp; Power Co"/>
    <x v="1"/>
    <x v="4"/>
  </r>
  <r>
    <n v="5"/>
    <n v="999"/>
    <x v="13"/>
    <s v="101000 Plant In Service"/>
    <n v="1"/>
    <n v="0"/>
    <n v="0"/>
    <n v="0"/>
    <n v="0"/>
    <n v="0"/>
    <n v="0"/>
    <n v="0"/>
    <s v="Wyoming"/>
    <d v="2021-12-01T00:00:00"/>
    <x v="0"/>
    <x v="4"/>
    <x v="1"/>
    <s v="Cheyenne Light Fuel &amp; Power Co"/>
    <x v="1"/>
    <x v="4"/>
  </r>
  <r>
    <n v="5"/>
    <n v="999"/>
    <x v="13"/>
    <s v="101000 Plant In Service"/>
    <n v="1"/>
    <n v="0"/>
    <n v="0"/>
    <n v="0"/>
    <n v="0"/>
    <n v="0"/>
    <n v="0"/>
    <n v="0"/>
    <s v="Wyoming"/>
    <d v="2021-12-01T00:00:00"/>
    <x v="0"/>
    <x v="5"/>
    <x v="1"/>
    <s v="Cheyenne Light Fuel &amp; Power Co"/>
    <x v="1"/>
    <x v="4"/>
  </r>
  <r>
    <n v="5"/>
    <n v="999"/>
    <x v="13"/>
    <s v="101000 Plant In Service"/>
    <n v="1"/>
    <n v="0"/>
    <n v="0"/>
    <n v="0"/>
    <n v="0"/>
    <n v="0"/>
    <n v="0"/>
    <n v="0"/>
    <s v="Wyoming"/>
    <d v="2021-12-01T00:00:00"/>
    <x v="0"/>
    <x v="6"/>
    <x v="1"/>
    <s v="Cheyenne Light Fuel &amp; Power Co"/>
    <x v="1"/>
    <x v="4"/>
  </r>
  <r>
    <n v="5"/>
    <n v="999"/>
    <x v="13"/>
    <s v="101000 Plant In Service"/>
    <n v="1"/>
    <n v="0"/>
    <n v="0"/>
    <n v="0"/>
    <n v="0"/>
    <n v="0"/>
    <n v="0"/>
    <n v="0"/>
    <s v="Wyoming"/>
    <d v="2021-12-01T00:00:00"/>
    <x v="0"/>
    <x v="7"/>
    <x v="1"/>
    <s v="Cheyenne Light Fuel &amp; Power Co"/>
    <x v="1"/>
    <x v="4"/>
  </r>
  <r>
    <n v="5"/>
    <n v="999"/>
    <x v="13"/>
    <s v="101000 Plant In Service"/>
    <n v="1"/>
    <n v="0"/>
    <n v="0"/>
    <n v="0"/>
    <n v="0"/>
    <n v="0"/>
    <n v="0"/>
    <n v="0"/>
    <s v="Wyoming"/>
    <d v="2021-12-01T00:00:00"/>
    <x v="0"/>
    <x v="8"/>
    <x v="1"/>
    <s v="Cheyenne Light Fuel &amp; Power Co"/>
    <x v="1"/>
    <x v="4"/>
  </r>
  <r>
    <n v="5"/>
    <n v="999"/>
    <x v="13"/>
    <s v="101000 Plant In Service"/>
    <n v="1"/>
    <n v="0"/>
    <n v="0"/>
    <n v="0"/>
    <n v="0"/>
    <n v="0"/>
    <n v="0"/>
    <n v="0"/>
    <s v="Wyoming"/>
    <d v="2021-12-01T00:00:00"/>
    <x v="0"/>
    <x v="9"/>
    <x v="1"/>
    <s v="Cheyenne Light Fuel &amp; Power Co"/>
    <x v="1"/>
    <x v="4"/>
  </r>
  <r>
    <n v="5"/>
    <n v="999"/>
    <x v="13"/>
    <s v="101000 Plant In Service"/>
    <n v="1"/>
    <n v="0"/>
    <n v="0"/>
    <n v="0"/>
    <n v="0"/>
    <n v="0"/>
    <n v="0"/>
    <n v="0"/>
    <s v="Wyoming"/>
    <d v="2021-12-01T00:00:00"/>
    <x v="0"/>
    <x v="10"/>
    <x v="1"/>
    <s v="Cheyenne Light Fuel &amp; Power Co"/>
    <x v="1"/>
    <x v="4"/>
  </r>
  <r>
    <n v="5"/>
    <n v="999"/>
    <x v="13"/>
    <s v="101000 Plant In Service"/>
    <n v="1"/>
    <n v="0"/>
    <n v="0"/>
    <n v="0"/>
    <n v="0"/>
    <n v="0"/>
    <n v="0"/>
    <n v="0"/>
    <s v="Wyoming"/>
    <d v="2021-12-01T00:00:00"/>
    <x v="0"/>
    <x v="11"/>
    <x v="1"/>
    <s v="Cheyenne Light Fuel &amp; Power Co"/>
    <x v="1"/>
    <x v="4"/>
  </r>
  <r>
    <n v="5"/>
    <n v="999"/>
    <x v="13"/>
    <s v="101000 Plant In Service"/>
    <n v="1"/>
    <n v="0"/>
    <n v="0"/>
    <n v="0"/>
    <n v="0"/>
    <n v="0"/>
    <n v="0"/>
    <n v="0"/>
    <s v="Wyoming"/>
    <d v="2021-12-01T00:00:00"/>
    <x v="0"/>
    <x v="12"/>
    <x v="1"/>
    <s v="Cheyenne Light Fuel &amp; Power Co"/>
    <x v="1"/>
    <x v="4"/>
  </r>
  <r>
    <n v="5"/>
    <n v="999"/>
    <x v="14"/>
    <s v="101000 Plant In Service"/>
    <n v="1"/>
    <n v="0"/>
    <n v="0"/>
    <n v="0"/>
    <n v="0"/>
    <n v="0"/>
    <n v="0"/>
    <n v="0"/>
    <s v="Wyoming"/>
    <d v="2021-12-01T00:00:00"/>
    <x v="0"/>
    <x v="0"/>
    <x v="1"/>
    <s v="Cheyenne Light Fuel &amp; Power Co"/>
    <x v="1"/>
    <x v="4"/>
  </r>
  <r>
    <n v="5"/>
    <n v="999"/>
    <x v="14"/>
    <s v="101000 Plant In Service"/>
    <n v="1"/>
    <n v="0"/>
    <n v="0"/>
    <n v="0"/>
    <n v="0"/>
    <n v="0"/>
    <n v="0"/>
    <n v="0"/>
    <s v="Wyoming"/>
    <d v="2021-12-01T00:00:00"/>
    <x v="0"/>
    <x v="1"/>
    <x v="1"/>
    <s v="Cheyenne Light Fuel &amp; Power Co"/>
    <x v="1"/>
    <x v="4"/>
  </r>
  <r>
    <n v="5"/>
    <n v="999"/>
    <x v="14"/>
    <s v="101000 Plant In Service"/>
    <n v="1"/>
    <n v="0"/>
    <n v="0"/>
    <n v="0"/>
    <n v="0"/>
    <n v="0"/>
    <n v="0"/>
    <n v="0"/>
    <s v="Wyoming"/>
    <d v="2021-12-01T00:00:00"/>
    <x v="0"/>
    <x v="2"/>
    <x v="1"/>
    <s v="Cheyenne Light Fuel &amp; Power Co"/>
    <x v="1"/>
    <x v="4"/>
  </r>
  <r>
    <n v="5"/>
    <n v="999"/>
    <x v="14"/>
    <s v="101000 Plant In Service"/>
    <n v="1"/>
    <n v="0"/>
    <n v="0"/>
    <n v="0"/>
    <n v="0"/>
    <n v="0"/>
    <n v="0"/>
    <n v="0"/>
    <s v="Wyoming"/>
    <d v="2021-12-01T00:00:00"/>
    <x v="0"/>
    <x v="3"/>
    <x v="1"/>
    <s v="Cheyenne Light Fuel &amp; Power Co"/>
    <x v="1"/>
    <x v="4"/>
  </r>
  <r>
    <n v="5"/>
    <n v="999"/>
    <x v="14"/>
    <s v="101000 Plant In Service"/>
    <n v="1"/>
    <n v="0"/>
    <n v="0"/>
    <n v="0"/>
    <n v="0"/>
    <n v="0"/>
    <n v="0"/>
    <n v="0"/>
    <s v="Wyoming"/>
    <d v="2021-12-01T00:00:00"/>
    <x v="0"/>
    <x v="4"/>
    <x v="1"/>
    <s v="Cheyenne Light Fuel &amp; Power Co"/>
    <x v="1"/>
    <x v="4"/>
  </r>
  <r>
    <n v="5"/>
    <n v="999"/>
    <x v="14"/>
    <s v="101000 Plant In Service"/>
    <n v="1"/>
    <n v="0"/>
    <n v="0"/>
    <n v="0"/>
    <n v="0"/>
    <n v="0"/>
    <n v="0"/>
    <n v="0"/>
    <s v="Wyoming"/>
    <d v="2021-12-01T00:00:00"/>
    <x v="0"/>
    <x v="5"/>
    <x v="1"/>
    <s v="Cheyenne Light Fuel &amp; Power Co"/>
    <x v="1"/>
    <x v="4"/>
  </r>
  <r>
    <n v="5"/>
    <n v="999"/>
    <x v="14"/>
    <s v="101000 Plant In Service"/>
    <n v="1"/>
    <n v="0"/>
    <n v="0"/>
    <n v="0"/>
    <n v="0"/>
    <n v="0"/>
    <n v="0"/>
    <n v="0"/>
    <s v="Wyoming"/>
    <d v="2021-12-01T00:00:00"/>
    <x v="0"/>
    <x v="6"/>
    <x v="1"/>
    <s v="Cheyenne Light Fuel &amp; Power Co"/>
    <x v="1"/>
    <x v="4"/>
  </r>
  <r>
    <n v="5"/>
    <n v="999"/>
    <x v="14"/>
    <s v="101000 Plant In Service"/>
    <n v="1"/>
    <n v="0"/>
    <n v="0"/>
    <n v="0"/>
    <n v="0"/>
    <n v="0"/>
    <n v="0"/>
    <n v="0"/>
    <s v="Wyoming"/>
    <d v="2021-12-01T00:00:00"/>
    <x v="0"/>
    <x v="7"/>
    <x v="1"/>
    <s v="Cheyenne Light Fuel &amp; Power Co"/>
    <x v="1"/>
    <x v="4"/>
  </r>
  <r>
    <n v="5"/>
    <n v="999"/>
    <x v="14"/>
    <s v="101000 Plant In Service"/>
    <n v="1"/>
    <n v="0"/>
    <n v="0"/>
    <n v="0"/>
    <n v="0"/>
    <n v="0"/>
    <n v="0"/>
    <n v="0"/>
    <s v="Wyoming"/>
    <d v="2021-12-01T00:00:00"/>
    <x v="0"/>
    <x v="8"/>
    <x v="1"/>
    <s v="Cheyenne Light Fuel &amp; Power Co"/>
    <x v="1"/>
    <x v="4"/>
  </r>
  <r>
    <n v="5"/>
    <n v="999"/>
    <x v="14"/>
    <s v="101000 Plant In Service"/>
    <n v="1"/>
    <n v="0"/>
    <n v="0"/>
    <n v="0"/>
    <n v="0"/>
    <n v="0"/>
    <n v="0"/>
    <n v="0"/>
    <s v="Wyoming"/>
    <d v="2021-12-01T00:00:00"/>
    <x v="0"/>
    <x v="9"/>
    <x v="1"/>
    <s v="Cheyenne Light Fuel &amp; Power Co"/>
    <x v="1"/>
    <x v="4"/>
  </r>
  <r>
    <n v="5"/>
    <n v="999"/>
    <x v="14"/>
    <s v="101000 Plant In Service"/>
    <n v="1"/>
    <n v="0"/>
    <n v="0"/>
    <n v="0"/>
    <n v="0"/>
    <n v="0"/>
    <n v="0"/>
    <n v="0"/>
    <s v="Wyoming"/>
    <d v="2021-12-01T00:00:00"/>
    <x v="0"/>
    <x v="10"/>
    <x v="1"/>
    <s v="Cheyenne Light Fuel &amp; Power Co"/>
    <x v="1"/>
    <x v="4"/>
  </r>
  <r>
    <n v="5"/>
    <n v="999"/>
    <x v="14"/>
    <s v="101000 Plant In Service"/>
    <n v="1"/>
    <n v="0"/>
    <n v="0"/>
    <n v="0"/>
    <n v="0"/>
    <n v="0"/>
    <n v="0"/>
    <n v="0"/>
    <s v="Wyoming"/>
    <d v="2021-12-01T00:00:00"/>
    <x v="0"/>
    <x v="11"/>
    <x v="1"/>
    <s v="Cheyenne Light Fuel &amp; Power Co"/>
    <x v="1"/>
    <x v="4"/>
  </r>
  <r>
    <n v="5"/>
    <n v="999"/>
    <x v="14"/>
    <s v="101000 Plant In Service"/>
    <n v="1"/>
    <n v="0"/>
    <n v="0"/>
    <n v="0"/>
    <n v="0"/>
    <n v="0"/>
    <n v="0"/>
    <n v="0"/>
    <s v="Wyoming"/>
    <d v="2021-12-01T00:00:00"/>
    <x v="0"/>
    <x v="12"/>
    <x v="1"/>
    <s v="Cheyenne Light Fuel &amp; Power Co"/>
    <x v="1"/>
    <x v="4"/>
  </r>
  <r>
    <n v="5"/>
    <n v="999"/>
    <x v="15"/>
    <s v="101000 Plant In Service"/>
    <n v="1"/>
    <n v="300613.87"/>
    <n v="0"/>
    <n v="0"/>
    <n v="0"/>
    <n v="0"/>
    <n v="0"/>
    <n v="300613.87"/>
    <s v="Wyoming"/>
    <d v="2021-12-01T00:00:00"/>
    <x v="0"/>
    <x v="0"/>
    <x v="1"/>
    <s v="Cheyenne Light Fuel &amp; Power Co"/>
    <x v="1"/>
    <x v="5"/>
  </r>
  <r>
    <n v="5"/>
    <n v="999"/>
    <x v="15"/>
    <s v="101000 Plant In Service"/>
    <n v="1"/>
    <n v="300613.87"/>
    <n v="0"/>
    <n v="0"/>
    <n v="0"/>
    <n v="0"/>
    <n v="0"/>
    <n v="300613.87"/>
    <s v="Wyoming"/>
    <d v="2021-12-01T00:00:00"/>
    <x v="0"/>
    <x v="1"/>
    <x v="1"/>
    <s v="Cheyenne Light Fuel &amp; Power Co"/>
    <x v="1"/>
    <x v="5"/>
  </r>
  <r>
    <n v="5"/>
    <n v="999"/>
    <x v="15"/>
    <s v="101000 Plant In Service"/>
    <n v="1"/>
    <n v="300613.87"/>
    <n v="0"/>
    <n v="0"/>
    <n v="0"/>
    <n v="0"/>
    <n v="0"/>
    <n v="300613.87"/>
    <s v="Wyoming"/>
    <d v="2021-12-01T00:00:00"/>
    <x v="0"/>
    <x v="2"/>
    <x v="1"/>
    <s v="Cheyenne Light Fuel &amp; Power Co"/>
    <x v="1"/>
    <x v="5"/>
  </r>
  <r>
    <n v="5"/>
    <n v="999"/>
    <x v="15"/>
    <s v="101000 Plant In Service"/>
    <n v="1"/>
    <n v="300613.87"/>
    <n v="0"/>
    <n v="0"/>
    <n v="0"/>
    <n v="0"/>
    <n v="0"/>
    <n v="300613.87"/>
    <s v="Wyoming"/>
    <d v="2021-12-01T00:00:00"/>
    <x v="0"/>
    <x v="3"/>
    <x v="1"/>
    <s v="Cheyenne Light Fuel &amp; Power Co"/>
    <x v="1"/>
    <x v="5"/>
  </r>
  <r>
    <n v="5"/>
    <n v="999"/>
    <x v="15"/>
    <s v="101000 Plant In Service"/>
    <n v="1"/>
    <n v="300613.87"/>
    <n v="0"/>
    <n v="0"/>
    <n v="0"/>
    <n v="0"/>
    <n v="0"/>
    <n v="300613.87"/>
    <s v="Wyoming"/>
    <d v="2021-12-01T00:00:00"/>
    <x v="0"/>
    <x v="4"/>
    <x v="1"/>
    <s v="Cheyenne Light Fuel &amp; Power Co"/>
    <x v="1"/>
    <x v="5"/>
  </r>
  <r>
    <n v="5"/>
    <n v="999"/>
    <x v="15"/>
    <s v="101000 Plant In Service"/>
    <n v="1"/>
    <n v="300613.87"/>
    <n v="0"/>
    <n v="0"/>
    <n v="0"/>
    <n v="0"/>
    <n v="0"/>
    <n v="300613.87"/>
    <s v="Wyoming"/>
    <d v="2021-12-01T00:00:00"/>
    <x v="0"/>
    <x v="5"/>
    <x v="1"/>
    <s v="Cheyenne Light Fuel &amp; Power Co"/>
    <x v="1"/>
    <x v="5"/>
  </r>
  <r>
    <n v="5"/>
    <n v="999"/>
    <x v="15"/>
    <s v="101000 Plant In Service"/>
    <n v="1"/>
    <n v="300613.87"/>
    <n v="0"/>
    <n v="0"/>
    <n v="0"/>
    <n v="0"/>
    <n v="0"/>
    <n v="300613.87"/>
    <s v="Wyoming"/>
    <d v="2021-12-01T00:00:00"/>
    <x v="0"/>
    <x v="6"/>
    <x v="1"/>
    <s v="Cheyenne Light Fuel &amp; Power Co"/>
    <x v="1"/>
    <x v="5"/>
  </r>
  <r>
    <n v="5"/>
    <n v="999"/>
    <x v="15"/>
    <s v="101000 Plant In Service"/>
    <n v="1"/>
    <n v="300613.87"/>
    <n v="0"/>
    <n v="0"/>
    <n v="0"/>
    <n v="0"/>
    <n v="0"/>
    <n v="300613.87"/>
    <s v="Wyoming"/>
    <d v="2021-12-01T00:00:00"/>
    <x v="0"/>
    <x v="7"/>
    <x v="1"/>
    <s v="Cheyenne Light Fuel &amp; Power Co"/>
    <x v="1"/>
    <x v="5"/>
  </r>
  <r>
    <n v="5"/>
    <n v="999"/>
    <x v="15"/>
    <s v="101000 Plant In Service"/>
    <n v="1"/>
    <n v="300613.87"/>
    <n v="0"/>
    <n v="0"/>
    <n v="0"/>
    <n v="-170511.43"/>
    <n v="0"/>
    <n v="130102.44"/>
    <s v="Wyoming"/>
    <d v="2021-12-01T00:00:00"/>
    <x v="0"/>
    <x v="8"/>
    <x v="1"/>
    <s v="Cheyenne Light Fuel &amp; Power Co"/>
    <x v="1"/>
    <x v="5"/>
  </r>
  <r>
    <n v="5"/>
    <n v="999"/>
    <x v="15"/>
    <s v="101000 Plant In Service"/>
    <n v="1"/>
    <n v="130102.44"/>
    <n v="0"/>
    <n v="0"/>
    <n v="0"/>
    <n v="0"/>
    <n v="0"/>
    <n v="130102.44"/>
    <s v="Wyoming"/>
    <d v="2021-12-01T00:00:00"/>
    <x v="0"/>
    <x v="9"/>
    <x v="1"/>
    <s v="Cheyenne Light Fuel &amp; Power Co"/>
    <x v="1"/>
    <x v="5"/>
  </r>
  <r>
    <n v="5"/>
    <n v="999"/>
    <x v="15"/>
    <s v="101000 Plant In Service"/>
    <n v="1"/>
    <n v="130102.44"/>
    <n v="0"/>
    <n v="0"/>
    <n v="0"/>
    <n v="0"/>
    <n v="0"/>
    <n v="130102.44"/>
    <s v="Wyoming"/>
    <d v="2021-12-01T00:00:00"/>
    <x v="0"/>
    <x v="10"/>
    <x v="1"/>
    <s v="Cheyenne Light Fuel &amp; Power Co"/>
    <x v="1"/>
    <x v="5"/>
  </r>
  <r>
    <n v="5"/>
    <n v="999"/>
    <x v="15"/>
    <s v="101000 Plant In Service"/>
    <n v="1"/>
    <n v="130102.44"/>
    <n v="0"/>
    <n v="0"/>
    <n v="0"/>
    <n v="0"/>
    <n v="0"/>
    <n v="130102.44"/>
    <s v="Wyoming"/>
    <d v="2021-12-01T00:00:00"/>
    <x v="0"/>
    <x v="11"/>
    <x v="1"/>
    <s v="Cheyenne Light Fuel &amp; Power Co"/>
    <x v="1"/>
    <x v="5"/>
  </r>
  <r>
    <n v="5"/>
    <n v="999"/>
    <x v="15"/>
    <s v="101000 Plant In Service"/>
    <n v="1"/>
    <n v="130102.44"/>
    <n v="0"/>
    <n v="0"/>
    <n v="0"/>
    <n v="0"/>
    <n v="0"/>
    <n v="130102.44"/>
    <s v="Wyoming"/>
    <d v="2021-12-01T00:00:00"/>
    <x v="0"/>
    <x v="12"/>
    <x v="1"/>
    <s v="Cheyenne Light Fuel &amp; Power Co"/>
    <x v="1"/>
    <x v="5"/>
  </r>
  <r>
    <n v="5"/>
    <n v="999"/>
    <x v="16"/>
    <s v="101000 Plant In Service"/>
    <n v="1"/>
    <n v="296037.28999999998"/>
    <n v="0"/>
    <n v="0"/>
    <n v="0"/>
    <n v="0"/>
    <n v="0"/>
    <n v="296037.28999999998"/>
    <s v="Wyoming"/>
    <d v="2021-12-01T00:00:00"/>
    <x v="0"/>
    <x v="0"/>
    <x v="1"/>
    <s v="Cheyenne Light Fuel &amp; Power Co"/>
    <x v="1"/>
    <x v="6"/>
  </r>
  <r>
    <n v="5"/>
    <n v="999"/>
    <x v="16"/>
    <s v="101000 Plant In Service"/>
    <n v="1"/>
    <n v="296037.28999999998"/>
    <n v="0"/>
    <n v="-3863"/>
    <n v="0"/>
    <n v="0"/>
    <n v="0"/>
    <n v="292174.28999999998"/>
    <s v="Wyoming"/>
    <d v="2021-12-01T00:00:00"/>
    <x v="0"/>
    <x v="1"/>
    <x v="1"/>
    <s v="Cheyenne Light Fuel &amp; Power Co"/>
    <x v="1"/>
    <x v="6"/>
  </r>
  <r>
    <n v="5"/>
    <n v="999"/>
    <x v="16"/>
    <s v="101000 Plant In Service"/>
    <n v="1"/>
    <n v="292174.28999999998"/>
    <n v="0"/>
    <n v="0"/>
    <n v="0"/>
    <n v="0"/>
    <n v="0"/>
    <n v="292174.28999999998"/>
    <s v="Wyoming"/>
    <d v="2021-12-01T00:00:00"/>
    <x v="0"/>
    <x v="2"/>
    <x v="1"/>
    <s v="Cheyenne Light Fuel &amp; Power Co"/>
    <x v="1"/>
    <x v="6"/>
  </r>
  <r>
    <n v="5"/>
    <n v="999"/>
    <x v="16"/>
    <s v="101000 Plant In Service"/>
    <n v="1"/>
    <n v="292174.28999999998"/>
    <n v="0"/>
    <n v="0"/>
    <n v="0"/>
    <n v="0"/>
    <n v="0"/>
    <n v="292174.28999999998"/>
    <s v="Wyoming"/>
    <d v="2021-12-01T00:00:00"/>
    <x v="0"/>
    <x v="3"/>
    <x v="1"/>
    <s v="Cheyenne Light Fuel &amp; Power Co"/>
    <x v="1"/>
    <x v="6"/>
  </r>
  <r>
    <n v="5"/>
    <n v="999"/>
    <x v="16"/>
    <s v="101000 Plant In Service"/>
    <n v="1"/>
    <n v="292174.28999999998"/>
    <n v="0"/>
    <n v="0"/>
    <n v="0"/>
    <n v="0"/>
    <n v="0"/>
    <n v="292174.28999999998"/>
    <s v="Wyoming"/>
    <d v="2021-12-01T00:00:00"/>
    <x v="0"/>
    <x v="4"/>
    <x v="1"/>
    <s v="Cheyenne Light Fuel &amp; Power Co"/>
    <x v="1"/>
    <x v="6"/>
  </r>
  <r>
    <n v="5"/>
    <n v="999"/>
    <x v="16"/>
    <s v="101000 Plant In Service"/>
    <n v="1"/>
    <n v="292174.28999999998"/>
    <n v="0"/>
    <n v="0"/>
    <n v="0"/>
    <n v="0"/>
    <n v="0"/>
    <n v="292174.28999999998"/>
    <s v="Wyoming"/>
    <d v="2021-12-01T00:00:00"/>
    <x v="0"/>
    <x v="5"/>
    <x v="1"/>
    <s v="Cheyenne Light Fuel &amp; Power Co"/>
    <x v="1"/>
    <x v="6"/>
  </r>
  <r>
    <n v="5"/>
    <n v="999"/>
    <x v="16"/>
    <s v="101000 Plant In Service"/>
    <n v="1"/>
    <n v="292174.28999999998"/>
    <n v="0"/>
    <n v="0"/>
    <n v="0"/>
    <n v="0"/>
    <n v="0"/>
    <n v="292174.28999999998"/>
    <s v="Wyoming"/>
    <d v="2021-12-01T00:00:00"/>
    <x v="0"/>
    <x v="6"/>
    <x v="1"/>
    <s v="Cheyenne Light Fuel &amp; Power Co"/>
    <x v="1"/>
    <x v="6"/>
  </r>
  <r>
    <n v="5"/>
    <n v="999"/>
    <x v="16"/>
    <s v="101000 Plant In Service"/>
    <n v="1"/>
    <n v="292174.28999999998"/>
    <n v="0"/>
    <n v="0"/>
    <n v="0"/>
    <n v="0"/>
    <n v="0"/>
    <n v="292174.28999999998"/>
    <s v="Wyoming"/>
    <d v="2021-12-01T00:00:00"/>
    <x v="0"/>
    <x v="7"/>
    <x v="1"/>
    <s v="Cheyenne Light Fuel &amp; Power Co"/>
    <x v="1"/>
    <x v="6"/>
  </r>
  <r>
    <n v="5"/>
    <n v="999"/>
    <x v="16"/>
    <s v="101000 Plant In Service"/>
    <n v="1"/>
    <n v="292174.28999999998"/>
    <n v="0"/>
    <n v="0"/>
    <n v="0"/>
    <n v="0"/>
    <n v="0"/>
    <n v="292174.28999999998"/>
    <s v="Wyoming"/>
    <d v="2021-12-01T00:00:00"/>
    <x v="0"/>
    <x v="8"/>
    <x v="1"/>
    <s v="Cheyenne Light Fuel &amp; Power Co"/>
    <x v="1"/>
    <x v="6"/>
  </r>
  <r>
    <n v="5"/>
    <n v="999"/>
    <x v="16"/>
    <s v="101000 Plant In Service"/>
    <n v="1"/>
    <n v="292174.28999999998"/>
    <n v="0"/>
    <n v="0"/>
    <n v="0"/>
    <n v="0"/>
    <n v="0"/>
    <n v="292174.28999999998"/>
    <s v="Wyoming"/>
    <d v="2021-12-01T00:00:00"/>
    <x v="0"/>
    <x v="9"/>
    <x v="1"/>
    <s v="Cheyenne Light Fuel &amp; Power Co"/>
    <x v="1"/>
    <x v="6"/>
  </r>
  <r>
    <n v="5"/>
    <n v="999"/>
    <x v="16"/>
    <s v="101000 Plant In Service"/>
    <n v="1"/>
    <n v="292174.28999999998"/>
    <n v="0"/>
    <n v="0"/>
    <n v="0"/>
    <n v="0"/>
    <n v="0"/>
    <n v="292174.28999999998"/>
    <s v="Wyoming"/>
    <d v="2021-12-01T00:00:00"/>
    <x v="0"/>
    <x v="10"/>
    <x v="1"/>
    <s v="Cheyenne Light Fuel &amp; Power Co"/>
    <x v="1"/>
    <x v="6"/>
  </r>
  <r>
    <n v="5"/>
    <n v="999"/>
    <x v="16"/>
    <s v="101000 Plant In Service"/>
    <n v="1"/>
    <n v="292174.28999999998"/>
    <n v="0"/>
    <n v="0"/>
    <n v="0"/>
    <n v="0"/>
    <n v="0"/>
    <n v="292174.28999999998"/>
    <s v="Wyoming"/>
    <d v="2021-12-01T00:00:00"/>
    <x v="0"/>
    <x v="11"/>
    <x v="1"/>
    <s v="Cheyenne Light Fuel &amp; Power Co"/>
    <x v="1"/>
    <x v="6"/>
  </r>
  <r>
    <n v="5"/>
    <n v="999"/>
    <x v="16"/>
    <s v="101000 Plant In Service"/>
    <n v="1"/>
    <n v="292174.28999999998"/>
    <n v="0"/>
    <n v="0"/>
    <n v="0"/>
    <n v="0"/>
    <n v="0"/>
    <n v="292174.28999999998"/>
    <s v="Wyoming"/>
    <d v="2021-12-01T00:00:00"/>
    <x v="0"/>
    <x v="12"/>
    <x v="1"/>
    <s v="Cheyenne Light Fuel &amp; Power Co"/>
    <x v="1"/>
    <x v="6"/>
  </r>
  <r>
    <n v="5"/>
    <n v="999"/>
    <x v="17"/>
    <s v="101000 Plant In Service"/>
    <n v="1"/>
    <n v="831.35"/>
    <n v="0"/>
    <n v="0"/>
    <n v="0"/>
    <n v="0"/>
    <n v="0"/>
    <n v="831.35"/>
    <s v="Wyoming"/>
    <d v="2021-12-01T00:00:00"/>
    <x v="0"/>
    <x v="0"/>
    <x v="1"/>
    <s v="Cheyenne Light Fuel &amp; Power Co"/>
    <x v="1"/>
    <x v="7"/>
  </r>
  <r>
    <n v="5"/>
    <n v="999"/>
    <x v="17"/>
    <s v="101000 Plant In Service"/>
    <n v="1"/>
    <n v="831.35"/>
    <n v="0"/>
    <n v="0"/>
    <n v="0"/>
    <n v="0"/>
    <n v="0"/>
    <n v="831.35"/>
    <s v="Wyoming"/>
    <d v="2021-12-01T00:00:00"/>
    <x v="0"/>
    <x v="1"/>
    <x v="1"/>
    <s v="Cheyenne Light Fuel &amp; Power Co"/>
    <x v="1"/>
    <x v="7"/>
  </r>
  <r>
    <n v="5"/>
    <n v="999"/>
    <x v="17"/>
    <s v="101000 Plant In Service"/>
    <n v="1"/>
    <n v="831.35"/>
    <n v="0"/>
    <n v="0"/>
    <n v="0"/>
    <n v="0"/>
    <n v="0"/>
    <n v="831.35"/>
    <s v="Wyoming"/>
    <d v="2021-12-01T00:00:00"/>
    <x v="0"/>
    <x v="2"/>
    <x v="1"/>
    <s v="Cheyenne Light Fuel &amp; Power Co"/>
    <x v="1"/>
    <x v="7"/>
  </r>
  <r>
    <n v="5"/>
    <n v="999"/>
    <x v="17"/>
    <s v="101000 Plant In Service"/>
    <n v="1"/>
    <n v="831.35"/>
    <n v="0"/>
    <n v="0"/>
    <n v="0"/>
    <n v="0"/>
    <n v="0"/>
    <n v="831.35"/>
    <s v="Wyoming"/>
    <d v="2021-12-01T00:00:00"/>
    <x v="0"/>
    <x v="3"/>
    <x v="1"/>
    <s v="Cheyenne Light Fuel &amp; Power Co"/>
    <x v="1"/>
    <x v="7"/>
  </r>
  <r>
    <n v="5"/>
    <n v="999"/>
    <x v="17"/>
    <s v="101000 Plant In Service"/>
    <n v="1"/>
    <n v="831.35"/>
    <n v="0"/>
    <n v="0"/>
    <n v="0"/>
    <n v="0"/>
    <n v="0"/>
    <n v="831.35"/>
    <s v="Wyoming"/>
    <d v="2021-12-01T00:00:00"/>
    <x v="0"/>
    <x v="4"/>
    <x v="1"/>
    <s v="Cheyenne Light Fuel &amp; Power Co"/>
    <x v="1"/>
    <x v="7"/>
  </r>
  <r>
    <n v="5"/>
    <n v="999"/>
    <x v="17"/>
    <s v="101000 Plant In Service"/>
    <n v="1"/>
    <n v="831.35"/>
    <n v="0"/>
    <n v="0"/>
    <n v="0"/>
    <n v="0"/>
    <n v="0"/>
    <n v="831.35"/>
    <s v="Wyoming"/>
    <d v="2021-12-01T00:00:00"/>
    <x v="0"/>
    <x v="5"/>
    <x v="1"/>
    <s v="Cheyenne Light Fuel &amp; Power Co"/>
    <x v="1"/>
    <x v="7"/>
  </r>
  <r>
    <n v="5"/>
    <n v="999"/>
    <x v="17"/>
    <s v="101000 Plant In Service"/>
    <n v="1"/>
    <n v="831.35"/>
    <n v="0"/>
    <n v="0"/>
    <n v="0"/>
    <n v="0"/>
    <n v="0"/>
    <n v="831.35"/>
    <s v="Wyoming"/>
    <d v="2021-12-01T00:00:00"/>
    <x v="0"/>
    <x v="6"/>
    <x v="1"/>
    <s v="Cheyenne Light Fuel &amp; Power Co"/>
    <x v="1"/>
    <x v="7"/>
  </r>
  <r>
    <n v="5"/>
    <n v="999"/>
    <x v="17"/>
    <s v="101000 Plant In Service"/>
    <n v="1"/>
    <n v="831.35"/>
    <n v="0"/>
    <n v="0"/>
    <n v="0"/>
    <n v="0"/>
    <n v="0"/>
    <n v="831.35"/>
    <s v="Wyoming"/>
    <d v="2021-12-01T00:00:00"/>
    <x v="0"/>
    <x v="7"/>
    <x v="1"/>
    <s v="Cheyenne Light Fuel &amp; Power Co"/>
    <x v="1"/>
    <x v="7"/>
  </r>
  <r>
    <n v="5"/>
    <n v="999"/>
    <x v="17"/>
    <s v="101000 Plant In Service"/>
    <n v="1"/>
    <n v="831.35"/>
    <n v="0"/>
    <n v="0"/>
    <n v="0"/>
    <n v="0"/>
    <n v="0"/>
    <n v="831.35"/>
    <s v="Wyoming"/>
    <d v="2021-12-01T00:00:00"/>
    <x v="0"/>
    <x v="8"/>
    <x v="1"/>
    <s v="Cheyenne Light Fuel &amp; Power Co"/>
    <x v="1"/>
    <x v="7"/>
  </r>
  <r>
    <n v="5"/>
    <n v="999"/>
    <x v="17"/>
    <s v="101000 Plant In Service"/>
    <n v="1"/>
    <n v="831.35"/>
    <n v="0"/>
    <n v="0"/>
    <n v="0"/>
    <n v="0"/>
    <n v="0"/>
    <n v="831.35"/>
    <s v="Wyoming"/>
    <d v="2021-12-01T00:00:00"/>
    <x v="0"/>
    <x v="9"/>
    <x v="1"/>
    <s v="Cheyenne Light Fuel &amp; Power Co"/>
    <x v="1"/>
    <x v="7"/>
  </r>
  <r>
    <n v="5"/>
    <n v="999"/>
    <x v="17"/>
    <s v="101000 Plant In Service"/>
    <n v="1"/>
    <n v="831.35"/>
    <n v="0"/>
    <n v="0"/>
    <n v="0"/>
    <n v="0"/>
    <n v="0"/>
    <n v="831.35"/>
    <s v="Wyoming"/>
    <d v="2021-12-01T00:00:00"/>
    <x v="0"/>
    <x v="10"/>
    <x v="1"/>
    <s v="Cheyenne Light Fuel &amp; Power Co"/>
    <x v="1"/>
    <x v="7"/>
  </r>
  <r>
    <n v="5"/>
    <n v="999"/>
    <x v="17"/>
    <s v="101000 Plant In Service"/>
    <n v="1"/>
    <n v="831.35"/>
    <n v="0"/>
    <n v="0"/>
    <n v="0"/>
    <n v="0"/>
    <n v="0"/>
    <n v="831.35"/>
    <s v="Wyoming"/>
    <d v="2021-12-01T00:00:00"/>
    <x v="0"/>
    <x v="11"/>
    <x v="1"/>
    <s v="Cheyenne Light Fuel &amp; Power Co"/>
    <x v="1"/>
    <x v="7"/>
  </r>
  <r>
    <n v="5"/>
    <n v="999"/>
    <x v="17"/>
    <s v="101000 Plant In Service"/>
    <n v="1"/>
    <n v="831.35"/>
    <n v="0"/>
    <n v="0"/>
    <n v="0"/>
    <n v="0"/>
    <n v="0"/>
    <n v="831.35"/>
    <s v="Wyoming"/>
    <d v="2021-12-01T00:00:00"/>
    <x v="0"/>
    <x v="12"/>
    <x v="1"/>
    <s v="Cheyenne Light Fuel &amp; Power Co"/>
    <x v="1"/>
    <x v="7"/>
  </r>
  <r>
    <n v="5"/>
    <n v="999"/>
    <x v="18"/>
    <s v="101000 Plant In Service"/>
    <n v="1"/>
    <n v="0"/>
    <n v="0"/>
    <n v="0"/>
    <n v="0"/>
    <n v="0"/>
    <n v="0"/>
    <n v="0"/>
    <s v="Wyoming"/>
    <d v="2021-12-01T00:00:00"/>
    <x v="0"/>
    <x v="0"/>
    <x v="1"/>
    <s v="Cheyenne Light Fuel &amp; Power Co"/>
    <x v="1"/>
    <x v="8"/>
  </r>
  <r>
    <n v="5"/>
    <n v="999"/>
    <x v="18"/>
    <s v="101000 Plant In Service"/>
    <n v="1"/>
    <n v="0"/>
    <n v="0"/>
    <n v="0"/>
    <n v="0"/>
    <n v="0"/>
    <n v="0"/>
    <n v="0"/>
    <s v="Wyoming"/>
    <d v="2021-12-01T00:00:00"/>
    <x v="0"/>
    <x v="1"/>
    <x v="1"/>
    <s v="Cheyenne Light Fuel &amp; Power Co"/>
    <x v="1"/>
    <x v="8"/>
  </r>
  <r>
    <n v="5"/>
    <n v="999"/>
    <x v="18"/>
    <s v="101000 Plant In Service"/>
    <n v="1"/>
    <n v="0"/>
    <n v="0"/>
    <n v="0"/>
    <n v="0"/>
    <n v="0"/>
    <n v="0"/>
    <n v="0"/>
    <s v="Wyoming"/>
    <d v="2021-12-01T00:00:00"/>
    <x v="0"/>
    <x v="2"/>
    <x v="1"/>
    <s v="Cheyenne Light Fuel &amp; Power Co"/>
    <x v="1"/>
    <x v="8"/>
  </r>
  <r>
    <n v="5"/>
    <n v="999"/>
    <x v="18"/>
    <s v="101000 Plant In Service"/>
    <n v="1"/>
    <n v="0"/>
    <n v="0"/>
    <n v="0"/>
    <n v="0"/>
    <n v="0"/>
    <n v="0"/>
    <n v="0"/>
    <s v="Wyoming"/>
    <d v="2021-12-01T00:00:00"/>
    <x v="0"/>
    <x v="3"/>
    <x v="1"/>
    <s v="Cheyenne Light Fuel &amp; Power Co"/>
    <x v="1"/>
    <x v="8"/>
  </r>
  <r>
    <n v="5"/>
    <n v="999"/>
    <x v="18"/>
    <s v="101000 Plant In Service"/>
    <n v="1"/>
    <n v="0"/>
    <n v="0"/>
    <n v="0"/>
    <n v="0"/>
    <n v="0"/>
    <n v="0"/>
    <n v="0"/>
    <s v="Wyoming"/>
    <d v="2021-12-01T00:00:00"/>
    <x v="0"/>
    <x v="4"/>
    <x v="1"/>
    <s v="Cheyenne Light Fuel &amp; Power Co"/>
    <x v="1"/>
    <x v="8"/>
  </r>
  <r>
    <n v="5"/>
    <n v="999"/>
    <x v="18"/>
    <s v="101000 Plant In Service"/>
    <n v="1"/>
    <n v="0"/>
    <n v="0"/>
    <n v="0"/>
    <n v="0"/>
    <n v="0"/>
    <n v="0"/>
    <n v="0"/>
    <s v="Wyoming"/>
    <d v="2021-12-01T00:00:00"/>
    <x v="0"/>
    <x v="5"/>
    <x v="1"/>
    <s v="Cheyenne Light Fuel &amp; Power Co"/>
    <x v="1"/>
    <x v="8"/>
  </r>
  <r>
    <n v="5"/>
    <n v="999"/>
    <x v="18"/>
    <s v="101000 Plant In Service"/>
    <n v="1"/>
    <n v="0"/>
    <n v="0"/>
    <n v="0"/>
    <n v="0"/>
    <n v="0"/>
    <n v="0"/>
    <n v="0"/>
    <s v="Wyoming"/>
    <d v="2021-12-01T00:00:00"/>
    <x v="0"/>
    <x v="6"/>
    <x v="1"/>
    <s v="Cheyenne Light Fuel &amp; Power Co"/>
    <x v="1"/>
    <x v="8"/>
  </r>
  <r>
    <n v="5"/>
    <n v="999"/>
    <x v="18"/>
    <s v="101000 Plant In Service"/>
    <n v="1"/>
    <n v="0"/>
    <n v="0"/>
    <n v="0"/>
    <n v="0"/>
    <n v="0"/>
    <n v="0"/>
    <n v="0"/>
    <s v="Wyoming"/>
    <d v="2021-12-01T00:00:00"/>
    <x v="0"/>
    <x v="7"/>
    <x v="1"/>
    <s v="Cheyenne Light Fuel &amp; Power Co"/>
    <x v="1"/>
    <x v="8"/>
  </r>
  <r>
    <n v="5"/>
    <n v="999"/>
    <x v="18"/>
    <s v="101000 Plant In Service"/>
    <n v="1"/>
    <n v="0"/>
    <n v="0"/>
    <n v="0"/>
    <n v="0"/>
    <n v="0"/>
    <n v="0"/>
    <n v="0"/>
    <s v="Wyoming"/>
    <d v="2021-12-01T00:00:00"/>
    <x v="0"/>
    <x v="8"/>
    <x v="1"/>
    <s v="Cheyenne Light Fuel &amp; Power Co"/>
    <x v="1"/>
    <x v="8"/>
  </r>
  <r>
    <n v="5"/>
    <n v="999"/>
    <x v="18"/>
    <s v="101000 Plant In Service"/>
    <n v="1"/>
    <n v="0"/>
    <n v="0"/>
    <n v="0"/>
    <n v="0"/>
    <n v="0"/>
    <n v="0"/>
    <n v="0"/>
    <s v="Wyoming"/>
    <d v="2021-12-01T00:00:00"/>
    <x v="0"/>
    <x v="9"/>
    <x v="1"/>
    <s v="Cheyenne Light Fuel &amp; Power Co"/>
    <x v="1"/>
    <x v="8"/>
  </r>
  <r>
    <n v="5"/>
    <n v="999"/>
    <x v="18"/>
    <s v="101000 Plant In Service"/>
    <n v="1"/>
    <n v="0"/>
    <n v="0"/>
    <n v="0"/>
    <n v="0"/>
    <n v="0"/>
    <n v="0"/>
    <n v="0"/>
    <s v="Wyoming"/>
    <d v="2021-12-01T00:00:00"/>
    <x v="0"/>
    <x v="10"/>
    <x v="1"/>
    <s v="Cheyenne Light Fuel &amp; Power Co"/>
    <x v="1"/>
    <x v="8"/>
  </r>
  <r>
    <n v="5"/>
    <n v="999"/>
    <x v="18"/>
    <s v="101000 Plant In Service"/>
    <n v="1"/>
    <n v="0"/>
    <n v="0"/>
    <n v="0"/>
    <n v="0"/>
    <n v="0"/>
    <n v="0"/>
    <n v="0"/>
    <s v="Wyoming"/>
    <d v="2021-12-01T00:00:00"/>
    <x v="0"/>
    <x v="11"/>
    <x v="1"/>
    <s v="Cheyenne Light Fuel &amp; Power Co"/>
    <x v="1"/>
    <x v="8"/>
  </r>
  <r>
    <n v="5"/>
    <n v="999"/>
    <x v="18"/>
    <s v="101000 Plant In Service"/>
    <n v="1"/>
    <n v="0"/>
    <n v="0"/>
    <n v="0"/>
    <n v="0"/>
    <n v="0"/>
    <n v="0"/>
    <n v="0"/>
    <s v="Wyoming"/>
    <d v="2021-12-01T00:00:00"/>
    <x v="0"/>
    <x v="12"/>
    <x v="1"/>
    <s v="Cheyenne Light Fuel &amp; Power Co"/>
    <x v="1"/>
    <x v="8"/>
  </r>
  <r>
    <n v="5"/>
    <n v="999"/>
    <x v="19"/>
    <s v="101000 Plant In Service"/>
    <n v="1"/>
    <n v="0"/>
    <n v="0"/>
    <n v="0"/>
    <n v="0"/>
    <n v="0"/>
    <n v="0"/>
    <n v="0"/>
    <s v="Wyoming"/>
    <d v="2021-12-01T00:00:00"/>
    <x v="0"/>
    <x v="0"/>
    <x v="1"/>
    <s v="Cheyenne Light Fuel &amp; Power Co"/>
    <x v="1"/>
    <x v="8"/>
  </r>
  <r>
    <n v="5"/>
    <n v="999"/>
    <x v="19"/>
    <s v="101000 Plant In Service"/>
    <n v="1"/>
    <n v="0"/>
    <n v="0"/>
    <n v="0"/>
    <n v="0"/>
    <n v="0"/>
    <n v="0"/>
    <n v="0"/>
    <s v="Wyoming"/>
    <d v="2021-12-01T00:00:00"/>
    <x v="0"/>
    <x v="1"/>
    <x v="1"/>
    <s v="Cheyenne Light Fuel &amp; Power Co"/>
    <x v="1"/>
    <x v="8"/>
  </r>
  <r>
    <n v="5"/>
    <n v="999"/>
    <x v="19"/>
    <s v="101000 Plant In Service"/>
    <n v="1"/>
    <n v="0"/>
    <n v="0"/>
    <n v="0"/>
    <n v="0"/>
    <n v="0"/>
    <n v="0"/>
    <n v="0"/>
    <s v="Wyoming"/>
    <d v="2021-12-01T00:00:00"/>
    <x v="0"/>
    <x v="2"/>
    <x v="1"/>
    <s v="Cheyenne Light Fuel &amp; Power Co"/>
    <x v="1"/>
    <x v="8"/>
  </r>
  <r>
    <n v="5"/>
    <n v="999"/>
    <x v="19"/>
    <s v="101000 Plant In Service"/>
    <n v="1"/>
    <n v="0"/>
    <n v="0"/>
    <n v="0"/>
    <n v="0"/>
    <n v="0"/>
    <n v="0"/>
    <n v="0"/>
    <s v="Wyoming"/>
    <d v="2021-12-01T00:00:00"/>
    <x v="0"/>
    <x v="3"/>
    <x v="1"/>
    <s v="Cheyenne Light Fuel &amp; Power Co"/>
    <x v="1"/>
    <x v="8"/>
  </r>
  <r>
    <n v="5"/>
    <n v="999"/>
    <x v="19"/>
    <s v="101000 Plant In Service"/>
    <n v="1"/>
    <n v="0"/>
    <n v="0"/>
    <n v="0"/>
    <n v="0"/>
    <n v="0"/>
    <n v="0"/>
    <n v="0"/>
    <s v="Wyoming"/>
    <d v="2021-12-01T00:00:00"/>
    <x v="0"/>
    <x v="4"/>
    <x v="1"/>
    <s v="Cheyenne Light Fuel &amp; Power Co"/>
    <x v="1"/>
    <x v="8"/>
  </r>
  <r>
    <n v="5"/>
    <n v="999"/>
    <x v="19"/>
    <s v="101000 Plant In Service"/>
    <n v="1"/>
    <n v="0"/>
    <n v="0"/>
    <n v="0"/>
    <n v="0"/>
    <n v="0"/>
    <n v="0"/>
    <n v="0"/>
    <s v="Wyoming"/>
    <d v="2021-12-01T00:00:00"/>
    <x v="0"/>
    <x v="5"/>
    <x v="1"/>
    <s v="Cheyenne Light Fuel &amp; Power Co"/>
    <x v="1"/>
    <x v="8"/>
  </r>
  <r>
    <n v="5"/>
    <n v="999"/>
    <x v="19"/>
    <s v="101000 Plant In Service"/>
    <n v="1"/>
    <n v="0"/>
    <n v="0"/>
    <n v="0"/>
    <n v="0"/>
    <n v="0"/>
    <n v="0"/>
    <n v="0"/>
    <s v="Wyoming"/>
    <d v="2021-12-01T00:00:00"/>
    <x v="0"/>
    <x v="6"/>
    <x v="1"/>
    <s v="Cheyenne Light Fuel &amp; Power Co"/>
    <x v="1"/>
    <x v="8"/>
  </r>
  <r>
    <n v="5"/>
    <n v="999"/>
    <x v="19"/>
    <s v="101000 Plant In Service"/>
    <n v="1"/>
    <n v="0"/>
    <n v="0"/>
    <n v="0"/>
    <n v="0"/>
    <n v="0"/>
    <n v="0"/>
    <n v="0"/>
    <s v="Wyoming"/>
    <d v="2021-12-01T00:00:00"/>
    <x v="0"/>
    <x v="7"/>
    <x v="1"/>
    <s v="Cheyenne Light Fuel &amp; Power Co"/>
    <x v="1"/>
    <x v="8"/>
  </r>
  <r>
    <n v="5"/>
    <n v="999"/>
    <x v="19"/>
    <s v="101000 Plant In Service"/>
    <n v="1"/>
    <n v="0"/>
    <n v="0"/>
    <n v="0"/>
    <n v="170511.43"/>
    <n v="0"/>
    <n v="0"/>
    <n v="170511.43"/>
    <s v="Wyoming"/>
    <d v="2021-12-01T00:00:00"/>
    <x v="0"/>
    <x v="8"/>
    <x v="1"/>
    <s v="Cheyenne Light Fuel &amp; Power Co"/>
    <x v="1"/>
    <x v="8"/>
  </r>
  <r>
    <n v="5"/>
    <n v="999"/>
    <x v="19"/>
    <s v="101000 Plant In Service"/>
    <n v="1"/>
    <n v="170511.43"/>
    <n v="0"/>
    <n v="0"/>
    <n v="0"/>
    <n v="0"/>
    <n v="0"/>
    <n v="170511.43"/>
    <s v="Wyoming"/>
    <d v="2021-12-01T00:00:00"/>
    <x v="0"/>
    <x v="9"/>
    <x v="1"/>
    <s v="Cheyenne Light Fuel &amp; Power Co"/>
    <x v="1"/>
    <x v="8"/>
  </r>
  <r>
    <n v="5"/>
    <n v="999"/>
    <x v="19"/>
    <s v="101000 Plant In Service"/>
    <n v="1"/>
    <n v="170511.43"/>
    <n v="0"/>
    <n v="0"/>
    <n v="0"/>
    <n v="0"/>
    <n v="0"/>
    <n v="170511.43"/>
    <s v="Wyoming"/>
    <d v="2021-12-01T00:00:00"/>
    <x v="0"/>
    <x v="10"/>
    <x v="1"/>
    <s v="Cheyenne Light Fuel &amp; Power Co"/>
    <x v="1"/>
    <x v="8"/>
  </r>
  <r>
    <n v="5"/>
    <n v="999"/>
    <x v="19"/>
    <s v="101000 Plant In Service"/>
    <n v="1"/>
    <n v="170511.43"/>
    <n v="0"/>
    <n v="0"/>
    <n v="0"/>
    <n v="0"/>
    <n v="0"/>
    <n v="170511.43"/>
    <s v="Wyoming"/>
    <d v="2021-12-01T00:00:00"/>
    <x v="0"/>
    <x v="11"/>
    <x v="1"/>
    <s v="Cheyenne Light Fuel &amp; Power Co"/>
    <x v="1"/>
    <x v="8"/>
  </r>
  <r>
    <n v="5"/>
    <n v="999"/>
    <x v="19"/>
    <s v="101000 Plant In Service"/>
    <n v="1"/>
    <n v="170511.43"/>
    <n v="0"/>
    <n v="0"/>
    <n v="0"/>
    <n v="0"/>
    <n v="0"/>
    <n v="170511.43"/>
    <s v="Wyoming"/>
    <d v="2021-12-01T00:00:00"/>
    <x v="0"/>
    <x v="12"/>
    <x v="1"/>
    <s v="Cheyenne Light Fuel &amp; Power Co"/>
    <x v="1"/>
    <x v="8"/>
  </r>
  <r>
    <n v="5"/>
    <n v="999"/>
    <x v="20"/>
    <s v="101000 Plant In Service"/>
    <n v="1"/>
    <n v="279772.62"/>
    <n v="0"/>
    <n v="0"/>
    <n v="0"/>
    <n v="0"/>
    <n v="0"/>
    <n v="279772.62"/>
    <s v="Wyoming"/>
    <d v="2021-12-01T00:00:00"/>
    <x v="0"/>
    <x v="0"/>
    <x v="1"/>
    <s v="Cheyenne Light Fuel &amp; Power Co"/>
    <x v="1"/>
    <x v="9"/>
  </r>
  <r>
    <n v="5"/>
    <n v="999"/>
    <x v="20"/>
    <s v="101000 Plant In Service"/>
    <n v="1"/>
    <n v="279772.62"/>
    <n v="0"/>
    <n v="0"/>
    <n v="0"/>
    <n v="0"/>
    <n v="0"/>
    <n v="279772.62"/>
    <s v="Wyoming"/>
    <d v="2021-12-01T00:00:00"/>
    <x v="0"/>
    <x v="1"/>
    <x v="1"/>
    <s v="Cheyenne Light Fuel &amp; Power Co"/>
    <x v="1"/>
    <x v="9"/>
  </r>
  <r>
    <n v="5"/>
    <n v="999"/>
    <x v="20"/>
    <s v="101000 Plant In Service"/>
    <n v="1"/>
    <n v="279772.62"/>
    <n v="0"/>
    <n v="0"/>
    <n v="0"/>
    <n v="0"/>
    <n v="0"/>
    <n v="279772.62"/>
    <s v="Wyoming"/>
    <d v="2021-12-01T00:00:00"/>
    <x v="0"/>
    <x v="2"/>
    <x v="1"/>
    <s v="Cheyenne Light Fuel &amp; Power Co"/>
    <x v="1"/>
    <x v="9"/>
  </r>
  <r>
    <n v="5"/>
    <n v="999"/>
    <x v="20"/>
    <s v="101000 Plant In Service"/>
    <n v="1"/>
    <n v="279772.62"/>
    <n v="0"/>
    <n v="0"/>
    <n v="0"/>
    <n v="0"/>
    <n v="0"/>
    <n v="279772.62"/>
    <s v="Wyoming"/>
    <d v="2021-12-01T00:00:00"/>
    <x v="0"/>
    <x v="3"/>
    <x v="1"/>
    <s v="Cheyenne Light Fuel &amp; Power Co"/>
    <x v="1"/>
    <x v="9"/>
  </r>
  <r>
    <n v="5"/>
    <n v="999"/>
    <x v="20"/>
    <s v="101000 Plant In Service"/>
    <n v="1"/>
    <n v="279772.62"/>
    <n v="0"/>
    <n v="0"/>
    <n v="0"/>
    <n v="0"/>
    <n v="0"/>
    <n v="279772.62"/>
    <s v="Wyoming"/>
    <d v="2021-12-01T00:00:00"/>
    <x v="0"/>
    <x v="4"/>
    <x v="1"/>
    <s v="Cheyenne Light Fuel &amp; Power Co"/>
    <x v="1"/>
    <x v="9"/>
  </r>
  <r>
    <n v="5"/>
    <n v="999"/>
    <x v="20"/>
    <s v="101000 Plant In Service"/>
    <n v="1"/>
    <n v="279772.62"/>
    <n v="0"/>
    <n v="0"/>
    <n v="0"/>
    <n v="0"/>
    <n v="0"/>
    <n v="279772.62"/>
    <s v="Wyoming"/>
    <d v="2021-12-01T00:00:00"/>
    <x v="0"/>
    <x v="5"/>
    <x v="1"/>
    <s v="Cheyenne Light Fuel &amp; Power Co"/>
    <x v="1"/>
    <x v="9"/>
  </r>
  <r>
    <n v="5"/>
    <n v="999"/>
    <x v="20"/>
    <s v="101000 Plant In Service"/>
    <n v="1"/>
    <n v="279772.62"/>
    <n v="0"/>
    <n v="0"/>
    <n v="0"/>
    <n v="0"/>
    <n v="0"/>
    <n v="279772.62"/>
    <s v="Wyoming"/>
    <d v="2021-12-01T00:00:00"/>
    <x v="0"/>
    <x v="6"/>
    <x v="1"/>
    <s v="Cheyenne Light Fuel &amp; Power Co"/>
    <x v="1"/>
    <x v="9"/>
  </r>
  <r>
    <n v="5"/>
    <n v="999"/>
    <x v="20"/>
    <s v="101000 Plant In Service"/>
    <n v="1"/>
    <n v="279772.62"/>
    <n v="0"/>
    <n v="0"/>
    <n v="0"/>
    <n v="0"/>
    <n v="0"/>
    <n v="279772.62"/>
    <s v="Wyoming"/>
    <d v="2021-12-01T00:00:00"/>
    <x v="0"/>
    <x v="7"/>
    <x v="1"/>
    <s v="Cheyenne Light Fuel &amp; Power Co"/>
    <x v="1"/>
    <x v="9"/>
  </r>
  <r>
    <n v="5"/>
    <n v="999"/>
    <x v="20"/>
    <s v="101000 Plant In Service"/>
    <n v="1"/>
    <n v="279772.62"/>
    <n v="0"/>
    <n v="0"/>
    <n v="0"/>
    <n v="0"/>
    <n v="0"/>
    <n v="279772.62"/>
    <s v="Wyoming"/>
    <d v="2021-12-01T00:00:00"/>
    <x v="0"/>
    <x v="8"/>
    <x v="1"/>
    <s v="Cheyenne Light Fuel &amp; Power Co"/>
    <x v="1"/>
    <x v="9"/>
  </r>
  <r>
    <n v="5"/>
    <n v="999"/>
    <x v="20"/>
    <s v="101000 Plant In Service"/>
    <n v="1"/>
    <n v="279772.62"/>
    <n v="0"/>
    <n v="0"/>
    <n v="0"/>
    <n v="0"/>
    <n v="0"/>
    <n v="279772.62"/>
    <s v="Wyoming"/>
    <d v="2021-12-01T00:00:00"/>
    <x v="0"/>
    <x v="9"/>
    <x v="1"/>
    <s v="Cheyenne Light Fuel &amp; Power Co"/>
    <x v="1"/>
    <x v="9"/>
  </r>
  <r>
    <n v="5"/>
    <n v="999"/>
    <x v="20"/>
    <s v="101000 Plant In Service"/>
    <n v="1"/>
    <n v="279772.62"/>
    <n v="0"/>
    <n v="0"/>
    <n v="0"/>
    <n v="0"/>
    <n v="0"/>
    <n v="279772.62"/>
    <s v="Wyoming"/>
    <d v="2021-12-01T00:00:00"/>
    <x v="0"/>
    <x v="10"/>
    <x v="1"/>
    <s v="Cheyenne Light Fuel &amp; Power Co"/>
    <x v="1"/>
    <x v="9"/>
  </r>
  <r>
    <n v="5"/>
    <n v="999"/>
    <x v="20"/>
    <s v="101000 Plant In Service"/>
    <n v="1"/>
    <n v="279772.62"/>
    <n v="0"/>
    <n v="0"/>
    <n v="0"/>
    <n v="0"/>
    <n v="0"/>
    <n v="279772.62"/>
    <s v="Wyoming"/>
    <d v="2021-12-01T00:00:00"/>
    <x v="0"/>
    <x v="11"/>
    <x v="1"/>
    <s v="Cheyenne Light Fuel &amp; Power Co"/>
    <x v="1"/>
    <x v="9"/>
  </r>
  <r>
    <n v="5"/>
    <n v="999"/>
    <x v="20"/>
    <s v="101000 Plant In Service"/>
    <n v="1"/>
    <n v="279772.62"/>
    <n v="0"/>
    <n v="0"/>
    <n v="0"/>
    <n v="0"/>
    <n v="0"/>
    <n v="279772.62"/>
    <s v="Wyoming"/>
    <d v="2021-12-01T00:00:00"/>
    <x v="0"/>
    <x v="12"/>
    <x v="1"/>
    <s v="Cheyenne Light Fuel &amp; Power Co"/>
    <x v="1"/>
    <x v="9"/>
  </r>
  <r>
    <n v="5"/>
    <n v="999"/>
    <x v="21"/>
    <s v="101000 Plant In Service"/>
    <n v="1"/>
    <n v="65930.86"/>
    <n v="0"/>
    <n v="0"/>
    <n v="0"/>
    <n v="0"/>
    <n v="0"/>
    <n v="65930.86"/>
    <s v="Wyoming"/>
    <d v="2021-12-01T00:00:00"/>
    <x v="0"/>
    <x v="0"/>
    <x v="1"/>
    <s v="Cheyenne Light Fuel &amp; Power Co"/>
    <x v="1"/>
    <x v="10"/>
  </r>
  <r>
    <n v="5"/>
    <n v="999"/>
    <x v="21"/>
    <s v="101000 Plant In Service"/>
    <n v="1"/>
    <n v="65930.86"/>
    <n v="0"/>
    <n v="0"/>
    <n v="0"/>
    <n v="0"/>
    <n v="0"/>
    <n v="65930.86"/>
    <s v="Wyoming"/>
    <d v="2021-12-01T00:00:00"/>
    <x v="0"/>
    <x v="1"/>
    <x v="1"/>
    <s v="Cheyenne Light Fuel &amp; Power Co"/>
    <x v="1"/>
    <x v="10"/>
  </r>
  <r>
    <n v="5"/>
    <n v="999"/>
    <x v="21"/>
    <s v="101000 Plant In Service"/>
    <n v="1"/>
    <n v="65930.86"/>
    <n v="0"/>
    <n v="0"/>
    <n v="0"/>
    <n v="0"/>
    <n v="0"/>
    <n v="65930.86"/>
    <s v="Wyoming"/>
    <d v="2021-12-01T00:00:00"/>
    <x v="0"/>
    <x v="2"/>
    <x v="1"/>
    <s v="Cheyenne Light Fuel &amp; Power Co"/>
    <x v="1"/>
    <x v="10"/>
  </r>
  <r>
    <n v="5"/>
    <n v="999"/>
    <x v="21"/>
    <s v="101000 Plant In Service"/>
    <n v="1"/>
    <n v="65930.86"/>
    <n v="0"/>
    <n v="0"/>
    <n v="0"/>
    <n v="0"/>
    <n v="0"/>
    <n v="65930.86"/>
    <s v="Wyoming"/>
    <d v="2021-12-01T00:00:00"/>
    <x v="0"/>
    <x v="3"/>
    <x v="1"/>
    <s v="Cheyenne Light Fuel &amp; Power Co"/>
    <x v="1"/>
    <x v="10"/>
  </r>
  <r>
    <n v="5"/>
    <n v="999"/>
    <x v="21"/>
    <s v="101000 Plant In Service"/>
    <n v="1"/>
    <n v="65930.86"/>
    <n v="0"/>
    <n v="0"/>
    <n v="0"/>
    <n v="0"/>
    <n v="0"/>
    <n v="65930.86"/>
    <s v="Wyoming"/>
    <d v="2021-12-01T00:00:00"/>
    <x v="0"/>
    <x v="4"/>
    <x v="1"/>
    <s v="Cheyenne Light Fuel &amp; Power Co"/>
    <x v="1"/>
    <x v="10"/>
  </r>
  <r>
    <n v="5"/>
    <n v="999"/>
    <x v="21"/>
    <s v="101000 Plant In Service"/>
    <n v="1"/>
    <n v="65930.86"/>
    <n v="0"/>
    <n v="0"/>
    <n v="0"/>
    <n v="0"/>
    <n v="0"/>
    <n v="65930.86"/>
    <s v="Wyoming"/>
    <d v="2021-12-01T00:00:00"/>
    <x v="0"/>
    <x v="5"/>
    <x v="1"/>
    <s v="Cheyenne Light Fuel &amp; Power Co"/>
    <x v="1"/>
    <x v="10"/>
  </r>
  <r>
    <n v="5"/>
    <n v="999"/>
    <x v="21"/>
    <s v="101000 Plant In Service"/>
    <n v="1"/>
    <n v="65930.86"/>
    <n v="0"/>
    <n v="0"/>
    <n v="0"/>
    <n v="0"/>
    <n v="0"/>
    <n v="65930.86"/>
    <s v="Wyoming"/>
    <d v="2021-12-01T00:00:00"/>
    <x v="0"/>
    <x v="6"/>
    <x v="1"/>
    <s v="Cheyenne Light Fuel &amp; Power Co"/>
    <x v="1"/>
    <x v="10"/>
  </r>
  <r>
    <n v="5"/>
    <n v="999"/>
    <x v="21"/>
    <s v="101000 Plant In Service"/>
    <n v="1"/>
    <n v="65930.86"/>
    <n v="0"/>
    <n v="0"/>
    <n v="0"/>
    <n v="0"/>
    <n v="0"/>
    <n v="65930.86"/>
    <s v="Wyoming"/>
    <d v="2021-12-01T00:00:00"/>
    <x v="0"/>
    <x v="7"/>
    <x v="1"/>
    <s v="Cheyenne Light Fuel &amp; Power Co"/>
    <x v="1"/>
    <x v="10"/>
  </r>
  <r>
    <n v="5"/>
    <n v="999"/>
    <x v="21"/>
    <s v="101000 Plant In Service"/>
    <n v="1"/>
    <n v="65930.86"/>
    <n v="0"/>
    <n v="0"/>
    <n v="0"/>
    <n v="0"/>
    <n v="0"/>
    <n v="65930.86"/>
    <s v="Wyoming"/>
    <d v="2021-12-01T00:00:00"/>
    <x v="0"/>
    <x v="8"/>
    <x v="1"/>
    <s v="Cheyenne Light Fuel &amp; Power Co"/>
    <x v="1"/>
    <x v="10"/>
  </r>
  <r>
    <n v="5"/>
    <n v="999"/>
    <x v="21"/>
    <s v="101000 Plant In Service"/>
    <n v="1"/>
    <n v="65930.86"/>
    <n v="0"/>
    <n v="0"/>
    <n v="0"/>
    <n v="0"/>
    <n v="0"/>
    <n v="65930.86"/>
    <s v="Wyoming"/>
    <d v="2021-12-01T00:00:00"/>
    <x v="0"/>
    <x v="9"/>
    <x v="1"/>
    <s v="Cheyenne Light Fuel &amp; Power Co"/>
    <x v="1"/>
    <x v="10"/>
  </r>
  <r>
    <n v="5"/>
    <n v="999"/>
    <x v="21"/>
    <s v="101000 Plant In Service"/>
    <n v="1"/>
    <n v="65930.86"/>
    <n v="0"/>
    <n v="0"/>
    <n v="0"/>
    <n v="0"/>
    <n v="0"/>
    <n v="65930.86"/>
    <s v="Wyoming"/>
    <d v="2021-12-01T00:00:00"/>
    <x v="0"/>
    <x v="10"/>
    <x v="1"/>
    <s v="Cheyenne Light Fuel &amp; Power Co"/>
    <x v="1"/>
    <x v="10"/>
  </r>
  <r>
    <n v="5"/>
    <n v="999"/>
    <x v="21"/>
    <s v="101000 Plant In Service"/>
    <n v="1"/>
    <n v="65930.86"/>
    <n v="0"/>
    <n v="0"/>
    <n v="0"/>
    <n v="0"/>
    <n v="0"/>
    <n v="65930.86"/>
    <s v="Wyoming"/>
    <d v="2021-12-01T00:00:00"/>
    <x v="0"/>
    <x v="11"/>
    <x v="1"/>
    <s v="Cheyenne Light Fuel &amp; Power Co"/>
    <x v="1"/>
    <x v="10"/>
  </r>
  <r>
    <n v="5"/>
    <n v="999"/>
    <x v="21"/>
    <s v="101000 Plant In Service"/>
    <n v="1"/>
    <n v="65930.86"/>
    <n v="0"/>
    <n v="0"/>
    <n v="0"/>
    <n v="0"/>
    <n v="0"/>
    <n v="65930.86"/>
    <s v="Wyoming"/>
    <d v="2021-12-01T00:00:00"/>
    <x v="0"/>
    <x v="12"/>
    <x v="1"/>
    <s v="Cheyenne Light Fuel &amp; Power Co"/>
    <x v="1"/>
    <x v="10"/>
  </r>
  <r>
    <n v="5"/>
    <n v="122"/>
    <x v="22"/>
    <s v="101000 Plant In Service"/>
    <n v="1"/>
    <n v="1133410.1599999999"/>
    <n v="0"/>
    <n v="0"/>
    <n v="0"/>
    <n v="0"/>
    <n v="0"/>
    <n v="1133410.1599999999"/>
    <s v="Wyoming"/>
    <d v="2021-12-01T00:00:00"/>
    <x v="0"/>
    <x v="0"/>
    <x v="0"/>
    <s v="Cheyenne Light Fuel &amp; Power Co"/>
    <x v="0"/>
    <x v="1"/>
  </r>
  <r>
    <n v="5"/>
    <n v="122"/>
    <x v="22"/>
    <s v="101000 Plant In Service"/>
    <n v="1"/>
    <n v="1133410.1599999999"/>
    <n v="0"/>
    <n v="0"/>
    <n v="0"/>
    <n v="0"/>
    <n v="0"/>
    <n v="1133410.1599999999"/>
    <s v="Wyoming"/>
    <d v="2021-12-01T00:00:00"/>
    <x v="0"/>
    <x v="1"/>
    <x v="0"/>
    <s v="Cheyenne Light Fuel &amp; Power Co"/>
    <x v="0"/>
    <x v="1"/>
  </r>
  <r>
    <n v="5"/>
    <n v="122"/>
    <x v="22"/>
    <s v="101000 Plant In Service"/>
    <n v="1"/>
    <n v="1133410.1599999999"/>
    <n v="0"/>
    <n v="0"/>
    <n v="0"/>
    <n v="0"/>
    <n v="0"/>
    <n v="1133410.1599999999"/>
    <s v="Wyoming"/>
    <d v="2021-12-01T00:00:00"/>
    <x v="0"/>
    <x v="2"/>
    <x v="0"/>
    <s v="Cheyenne Light Fuel &amp; Power Co"/>
    <x v="0"/>
    <x v="1"/>
  </r>
  <r>
    <n v="5"/>
    <n v="122"/>
    <x v="22"/>
    <s v="101000 Plant In Service"/>
    <n v="1"/>
    <n v="1133410.1599999999"/>
    <n v="0"/>
    <n v="0"/>
    <n v="0"/>
    <n v="0"/>
    <n v="0"/>
    <n v="1133410.1599999999"/>
    <s v="Wyoming"/>
    <d v="2021-12-01T00:00:00"/>
    <x v="0"/>
    <x v="3"/>
    <x v="0"/>
    <s v="Cheyenne Light Fuel &amp; Power Co"/>
    <x v="0"/>
    <x v="1"/>
  </r>
  <r>
    <n v="5"/>
    <n v="122"/>
    <x v="22"/>
    <s v="101000 Plant In Service"/>
    <n v="1"/>
    <n v="1133410.1599999999"/>
    <n v="0"/>
    <n v="0"/>
    <n v="0"/>
    <n v="0"/>
    <n v="0"/>
    <n v="1133410.1599999999"/>
    <s v="Wyoming"/>
    <d v="2021-12-01T00:00:00"/>
    <x v="0"/>
    <x v="4"/>
    <x v="0"/>
    <s v="Cheyenne Light Fuel &amp; Power Co"/>
    <x v="0"/>
    <x v="1"/>
  </r>
  <r>
    <n v="5"/>
    <n v="122"/>
    <x v="22"/>
    <s v="101000 Plant In Service"/>
    <n v="1"/>
    <n v="1133410.1599999999"/>
    <n v="0"/>
    <n v="0"/>
    <n v="0"/>
    <n v="0"/>
    <n v="0"/>
    <n v="1133410.1599999999"/>
    <s v="Wyoming"/>
    <d v="2021-12-01T00:00:00"/>
    <x v="0"/>
    <x v="5"/>
    <x v="0"/>
    <s v="Cheyenne Light Fuel &amp; Power Co"/>
    <x v="0"/>
    <x v="1"/>
  </r>
  <r>
    <n v="5"/>
    <n v="122"/>
    <x v="22"/>
    <s v="101000 Plant In Service"/>
    <n v="1"/>
    <n v="1133410.1599999999"/>
    <n v="0"/>
    <n v="0"/>
    <n v="0"/>
    <n v="0"/>
    <n v="0"/>
    <n v="1133410.1599999999"/>
    <s v="Wyoming"/>
    <d v="2021-12-01T00:00:00"/>
    <x v="0"/>
    <x v="6"/>
    <x v="0"/>
    <s v="Cheyenne Light Fuel &amp; Power Co"/>
    <x v="0"/>
    <x v="1"/>
  </r>
  <r>
    <n v="5"/>
    <n v="122"/>
    <x v="22"/>
    <s v="101000 Plant In Service"/>
    <n v="1"/>
    <n v="1133410.1599999999"/>
    <n v="0"/>
    <n v="0"/>
    <n v="0"/>
    <n v="0"/>
    <n v="0"/>
    <n v="1133410.1599999999"/>
    <s v="Wyoming"/>
    <d v="2021-12-01T00:00:00"/>
    <x v="0"/>
    <x v="7"/>
    <x v="0"/>
    <s v="Cheyenne Light Fuel &amp; Power Co"/>
    <x v="0"/>
    <x v="1"/>
  </r>
  <r>
    <n v="5"/>
    <n v="122"/>
    <x v="22"/>
    <s v="101000 Plant In Service"/>
    <n v="1"/>
    <n v="1133410.1599999999"/>
    <n v="0"/>
    <n v="0"/>
    <n v="0"/>
    <n v="0"/>
    <n v="0"/>
    <n v="1133410.1599999999"/>
    <s v="Wyoming"/>
    <d v="2021-12-01T00:00:00"/>
    <x v="0"/>
    <x v="8"/>
    <x v="0"/>
    <s v="Cheyenne Light Fuel &amp; Power Co"/>
    <x v="0"/>
    <x v="1"/>
  </r>
  <r>
    <n v="5"/>
    <n v="122"/>
    <x v="22"/>
    <s v="101000 Plant In Service"/>
    <n v="1"/>
    <n v="1133410.1599999999"/>
    <n v="0"/>
    <n v="0"/>
    <n v="0"/>
    <n v="0"/>
    <n v="0"/>
    <n v="1133410.1599999999"/>
    <s v="Wyoming"/>
    <d v="2021-12-01T00:00:00"/>
    <x v="0"/>
    <x v="9"/>
    <x v="0"/>
    <s v="Cheyenne Light Fuel &amp; Power Co"/>
    <x v="0"/>
    <x v="1"/>
  </r>
  <r>
    <n v="5"/>
    <n v="122"/>
    <x v="22"/>
    <s v="101000 Plant In Service"/>
    <n v="1"/>
    <n v="1133410.1599999999"/>
    <n v="0"/>
    <n v="0"/>
    <n v="0"/>
    <n v="0"/>
    <n v="0"/>
    <n v="1133410.1599999999"/>
    <s v="Wyoming"/>
    <d v="2021-12-01T00:00:00"/>
    <x v="0"/>
    <x v="10"/>
    <x v="0"/>
    <s v="Cheyenne Light Fuel &amp; Power Co"/>
    <x v="0"/>
    <x v="1"/>
  </r>
  <r>
    <n v="5"/>
    <n v="122"/>
    <x v="22"/>
    <s v="101000 Plant In Service"/>
    <n v="1"/>
    <n v="1133410.1599999999"/>
    <n v="0"/>
    <n v="0"/>
    <n v="0"/>
    <n v="0"/>
    <n v="0"/>
    <n v="1133410.1599999999"/>
    <s v="Wyoming"/>
    <d v="2021-12-01T00:00:00"/>
    <x v="0"/>
    <x v="11"/>
    <x v="0"/>
    <s v="Cheyenne Light Fuel &amp; Power Co"/>
    <x v="0"/>
    <x v="1"/>
  </r>
  <r>
    <n v="5"/>
    <n v="122"/>
    <x v="22"/>
    <s v="101000 Plant In Service"/>
    <n v="1"/>
    <n v="1133410.1599999999"/>
    <n v="0"/>
    <n v="0"/>
    <n v="0"/>
    <n v="0"/>
    <n v="0"/>
    <n v="1133410.1599999999"/>
    <s v="Wyoming"/>
    <d v="2021-12-01T00:00:00"/>
    <x v="0"/>
    <x v="12"/>
    <x v="0"/>
    <s v="Cheyenne Light Fuel &amp; Power Co"/>
    <x v="0"/>
    <x v="1"/>
  </r>
  <r>
    <n v="5"/>
    <n v="122"/>
    <x v="23"/>
    <s v="101000 Plant In Service"/>
    <n v="1"/>
    <n v="168500"/>
    <n v="0"/>
    <n v="0"/>
    <n v="0"/>
    <n v="0"/>
    <n v="0"/>
    <n v="168500"/>
    <s v="Wyoming"/>
    <d v="2021-12-01T00:00:00"/>
    <x v="0"/>
    <x v="0"/>
    <x v="0"/>
    <s v="Cheyenne Light Fuel &amp; Power Co"/>
    <x v="0"/>
    <x v="11"/>
  </r>
  <r>
    <n v="5"/>
    <n v="122"/>
    <x v="23"/>
    <s v="101000 Plant In Service"/>
    <n v="1"/>
    <n v="168500"/>
    <n v="0"/>
    <n v="0"/>
    <n v="0"/>
    <n v="0"/>
    <n v="0"/>
    <n v="168500"/>
    <s v="Wyoming"/>
    <d v="2021-12-01T00:00:00"/>
    <x v="0"/>
    <x v="1"/>
    <x v="0"/>
    <s v="Cheyenne Light Fuel &amp; Power Co"/>
    <x v="0"/>
    <x v="11"/>
  </r>
  <r>
    <n v="5"/>
    <n v="122"/>
    <x v="23"/>
    <s v="101000 Plant In Service"/>
    <n v="1"/>
    <n v="168500"/>
    <n v="0"/>
    <n v="0"/>
    <n v="0"/>
    <n v="0"/>
    <n v="0"/>
    <n v="168500"/>
    <s v="Wyoming"/>
    <d v="2021-12-01T00:00:00"/>
    <x v="0"/>
    <x v="2"/>
    <x v="0"/>
    <s v="Cheyenne Light Fuel &amp; Power Co"/>
    <x v="0"/>
    <x v="11"/>
  </r>
  <r>
    <n v="5"/>
    <n v="122"/>
    <x v="23"/>
    <s v="101000 Plant In Service"/>
    <n v="1"/>
    <n v="168500"/>
    <n v="0"/>
    <n v="0"/>
    <n v="0"/>
    <n v="0"/>
    <n v="0"/>
    <n v="168500"/>
    <s v="Wyoming"/>
    <d v="2021-12-01T00:00:00"/>
    <x v="0"/>
    <x v="3"/>
    <x v="0"/>
    <s v="Cheyenne Light Fuel &amp; Power Co"/>
    <x v="0"/>
    <x v="11"/>
  </r>
  <r>
    <n v="5"/>
    <n v="122"/>
    <x v="23"/>
    <s v="101000 Plant In Service"/>
    <n v="1"/>
    <n v="168500"/>
    <n v="0"/>
    <n v="0"/>
    <n v="0"/>
    <n v="0"/>
    <n v="0"/>
    <n v="168500"/>
    <s v="Wyoming"/>
    <d v="2021-12-01T00:00:00"/>
    <x v="0"/>
    <x v="4"/>
    <x v="0"/>
    <s v="Cheyenne Light Fuel &amp; Power Co"/>
    <x v="0"/>
    <x v="11"/>
  </r>
  <r>
    <n v="5"/>
    <n v="122"/>
    <x v="23"/>
    <s v="101000 Plant In Service"/>
    <n v="1"/>
    <n v="168500"/>
    <n v="0"/>
    <n v="0"/>
    <n v="0"/>
    <n v="0"/>
    <n v="0"/>
    <n v="168500"/>
    <s v="Wyoming"/>
    <d v="2021-12-01T00:00:00"/>
    <x v="0"/>
    <x v="5"/>
    <x v="0"/>
    <s v="Cheyenne Light Fuel &amp; Power Co"/>
    <x v="0"/>
    <x v="11"/>
  </r>
  <r>
    <n v="5"/>
    <n v="122"/>
    <x v="23"/>
    <s v="101000 Plant In Service"/>
    <n v="1"/>
    <n v="168500"/>
    <n v="0"/>
    <n v="0"/>
    <n v="0"/>
    <n v="0"/>
    <n v="0"/>
    <n v="168500"/>
    <s v="Wyoming"/>
    <d v="2021-12-01T00:00:00"/>
    <x v="0"/>
    <x v="6"/>
    <x v="0"/>
    <s v="Cheyenne Light Fuel &amp; Power Co"/>
    <x v="0"/>
    <x v="11"/>
  </r>
  <r>
    <n v="5"/>
    <n v="122"/>
    <x v="23"/>
    <s v="101000 Plant In Service"/>
    <n v="1"/>
    <n v="168500"/>
    <n v="0"/>
    <n v="0"/>
    <n v="0"/>
    <n v="0"/>
    <n v="0"/>
    <n v="168500"/>
    <s v="Wyoming"/>
    <d v="2021-12-01T00:00:00"/>
    <x v="0"/>
    <x v="7"/>
    <x v="0"/>
    <s v="Cheyenne Light Fuel &amp; Power Co"/>
    <x v="0"/>
    <x v="11"/>
  </r>
  <r>
    <n v="5"/>
    <n v="122"/>
    <x v="23"/>
    <s v="101000 Plant In Service"/>
    <n v="1"/>
    <n v="168500"/>
    <n v="0"/>
    <n v="0"/>
    <n v="0"/>
    <n v="0"/>
    <n v="0"/>
    <n v="168500"/>
    <s v="Wyoming"/>
    <d v="2021-12-01T00:00:00"/>
    <x v="0"/>
    <x v="8"/>
    <x v="0"/>
    <s v="Cheyenne Light Fuel &amp; Power Co"/>
    <x v="0"/>
    <x v="11"/>
  </r>
  <r>
    <n v="5"/>
    <n v="122"/>
    <x v="23"/>
    <s v="101000 Plant In Service"/>
    <n v="1"/>
    <n v="168500"/>
    <n v="0"/>
    <n v="0"/>
    <n v="0"/>
    <n v="0"/>
    <n v="0"/>
    <n v="168500"/>
    <s v="Wyoming"/>
    <d v="2021-12-01T00:00:00"/>
    <x v="0"/>
    <x v="9"/>
    <x v="0"/>
    <s v="Cheyenne Light Fuel &amp; Power Co"/>
    <x v="0"/>
    <x v="11"/>
  </r>
  <r>
    <n v="5"/>
    <n v="122"/>
    <x v="23"/>
    <s v="101000 Plant In Service"/>
    <n v="1"/>
    <n v="168500"/>
    <n v="0"/>
    <n v="0"/>
    <n v="0"/>
    <n v="0"/>
    <n v="0"/>
    <n v="168500"/>
    <s v="Wyoming"/>
    <d v="2021-12-01T00:00:00"/>
    <x v="0"/>
    <x v="10"/>
    <x v="0"/>
    <s v="Cheyenne Light Fuel &amp; Power Co"/>
    <x v="0"/>
    <x v="11"/>
  </r>
  <r>
    <n v="5"/>
    <n v="122"/>
    <x v="23"/>
    <s v="101000 Plant In Service"/>
    <n v="1"/>
    <n v="168500"/>
    <n v="0"/>
    <n v="0"/>
    <n v="0"/>
    <n v="0"/>
    <n v="0"/>
    <n v="168500"/>
    <s v="Wyoming"/>
    <d v="2021-12-01T00:00:00"/>
    <x v="0"/>
    <x v="11"/>
    <x v="0"/>
    <s v="Cheyenne Light Fuel &amp; Power Co"/>
    <x v="0"/>
    <x v="11"/>
  </r>
  <r>
    <n v="5"/>
    <n v="122"/>
    <x v="23"/>
    <s v="101000 Plant In Service"/>
    <n v="1"/>
    <n v="168500"/>
    <n v="0"/>
    <n v="0"/>
    <n v="0"/>
    <n v="0"/>
    <n v="0"/>
    <n v="168500"/>
    <s v="Wyoming"/>
    <d v="2021-12-01T00:00:00"/>
    <x v="0"/>
    <x v="12"/>
    <x v="0"/>
    <s v="Cheyenne Light Fuel &amp; Power Co"/>
    <x v="0"/>
    <x v="11"/>
  </r>
  <r>
    <n v="5"/>
    <n v="122"/>
    <x v="24"/>
    <s v="101000 Plant In Service"/>
    <n v="1"/>
    <n v="10482458.279999999"/>
    <n v="0"/>
    <n v="0"/>
    <n v="0"/>
    <n v="0"/>
    <n v="0"/>
    <n v="10482458.279999999"/>
    <s v="Wyoming"/>
    <d v="2021-12-01T00:00:00"/>
    <x v="0"/>
    <x v="0"/>
    <x v="0"/>
    <s v="Cheyenne Light Fuel &amp; Power Co"/>
    <x v="2"/>
    <x v="12"/>
  </r>
  <r>
    <n v="5"/>
    <n v="122"/>
    <x v="24"/>
    <s v="101000 Plant In Service"/>
    <n v="1"/>
    <n v="10482458.279999999"/>
    <n v="0"/>
    <n v="0"/>
    <n v="0"/>
    <n v="0"/>
    <n v="0"/>
    <n v="10482458.279999999"/>
    <s v="Wyoming"/>
    <d v="2021-12-01T00:00:00"/>
    <x v="0"/>
    <x v="1"/>
    <x v="0"/>
    <s v="Cheyenne Light Fuel &amp; Power Co"/>
    <x v="2"/>
    <x v="12"/>
  </r>
  <r>
    <n v="5"/>
    <n v="122"/>
    <x v="24"/>
    <s v="101000 Plant In Service"/>
    <n v="1"/>
    <n v="10482458.279999999"/>
    <n v="0"/>
    <n v="0"/>
    <n v="0"/>
    <n v="0"/>
    <n v="0"/>
    <n v="10482458.279999999"/>
    <s v="Wyoming"/>
    <d v="2021-12-01T00:00:00"/>
    <x v="0"/>
    <x v="2"/>
    <x v="0"/>
    <s v="Cheyenne Light Fuel &amp; Power Co"/>
    <x v="2"/>
    <x v="12"/>
  </r>
  <r>
    <n v="5"/>
    <n v="122"/>
    <x v="24"/>
    <s v="101000 Plant In Service"/>
    <n v="1"/>
    <n v="10482458.279999999"/>
    <n v="0"/>
    <n v="0"/>
    <n v="0"/>
    <n v="0"/>
    <n v="0"/>
    <n v="10482458.279999999"/>
    <s v="Wyoming"/>
    <d v="2021-12-01T00:00:00"/>
    <x v="0"/>
    <x v="3"/>
    <x v="0"/>
    <s v="Cheyenne Light Fuel &amp; Power Co"/>
    <x v="2"/>
    <x v="12"/>
  </r>
  <r>
    <n v="5"/>
    <n v="122"/>
    <x v="24"/>
    <s v="101000 Plant In Service"/>
    <n v="1"/>
    <n v="10482458.279999999"/>
    <n v="0"/>
    <n v="0"/>
    <n v="0"/>
    <n v="0"/>
    <n v="0"/>
    <n v="10482458.279999999"/>
    <s v="Wyoming"/>
    <d v="2021-12-01T00:00:00"/>
    <x v="0"/>
    <x v="4"/>
    <x v="0"/>
    <s v="Cheyenne Light Fuel &amp; Power Co"/>
    <x v="2"/>
    <x v="12"/>
  </r>
  <r>
    <n v="5"/>
    <n v="122"/>
    <x v="24"/>
    <s v="101000 Plant In Service"/>
    <n v="1"/>
    <n v="10482458.279999999"/>
    <n v="49078.590000000004"/>
    <n v="0"/>
    <n v="0"/>
    <n v="0"/>
    <n v="0"/>
    <n v="10531536.869999999"/>
    <s v="Wyoming"/>
    <d v="2021-12-01T00:00:00"/>
    <x v="0"/>
    <x v="5"/>
    <x v="0"/>
    <s v="Cheyenne Light Fuel &amp; Power Co"/>
    <x v="2"/>
    <x v="12"/>
  </r>
  <r>
    <n v="5"/>
    <n v="122"/>
    <x v="24"/>
    <s v="101000 Plant In Service"/>
    <n v="1"/>
    <n v="10531536.869999999"/>
    <n v="0"/>
    <n v="0"/>
    <n v="0"/>
    <n v="0"/>
    <n v="0"/>
    <n v="10531536.869999999"/>
    <s v="Wyoming"/>
    <d v="2021-12-01T00:00:00"/>
    <x v="0"/>
    <x v="6"/>
    <x v="0"/>
    <s v="Cheyenne Light Fuel &amp; Power Co"/>
    <x v="2"/>
    <x v="12"/>
  </r>
  <r>
    <n v="5"/>
    <n v="122"/>
    <x v="24"/>
    <s v="101000 Plant In Service"/>
    <n v="1"/>
    <n v="10531536.869999999"/>
    <n v="75481.990000000005"/>
    <n v="0"/>
    <n v="0"/>
    <n v="0"/>
    <n v="0"/>
    <n v="10607018.859999999"/>
    <s v="Wyoming"/>
    <d v="2021-12-01T00:00:00"/>
    <x v="0"/>
    <x v="7"/>
    <x v="0"/>
    <s v="Cheyenne Light Fuel &amp; Power Co"/>
    <x v="2"/>
    <x v="12"/>
  </r>
  <r>
    <n v="5"/>
    <n v="122"/>
    <x v="24"/>
    <s v="101000 Plant In Service"/>
    <n v="1"/>
    <n v="10607018.859999999"/>
    <n v="0"/>
    <n v="0"/>
    <n v="0"/>
    <n v="0"/>
    <n v="0"/>
    <n v="10607018.859999999"/>
    <s v="Wyoming"/>
    <d v="2021-12-01T00:00:00"/>
    <x v="0"/>
    <x v="8"/>
    <x v="0"/>
    <s v="Cheyenne Light Fuel &amp; Power Co"/>
    <x v="2"/>
    <x v="12"/>
  </r>
  <r>
    <n v="5"/>
    <n v="122"/>
    <x v="24"/>
    <s v="101000 Plant In Service"/>
    <n v="1"/>
    <n v="10607018.859999999"/>
    <n v="0"/>
    <n v="0"/>
    <n v="0"/>
    <n v="0"/>
    <n v="0"/>
    <n v="10607018.859999999"/>
    <s v="Wyoming"/>
    <d v="2021-12-01T00:00:00"/>
    <x v="0"/>
    <x v="9"/>
    <x v="0"/>
    <s v="Cheyenne Light Fuel &amp; Power Co"/>
    <x v="2"/>
    <x v="12"/>
  </r>
  <r>
    <n v="5"/>
    <n v="122"/>
    <x v="24"/>
    <s v="101000 Plant In Service"/>
    <n v="1"/>
    <n v="10607018.859999999"/>
    <n v="0"/>
    <n v="0"/>
    <n v="0"/>
    <n v="0"/>
    <n v="0"/>
    <n v="10607018.859999999"/>
    <s v="Wyoming"/>
    <d v="2021-12-01T00:00:00"/>
    <x v="0"/>
    <x v="10"/>
    <x v="0"/>
    <s v="Cheyenne Light Fuel &amp; Power Co"/>
    <x v="2"/>
    <x v="12"/>
  </r>
  <r>
    <n v="5"/>
    <n v="122"/>
    <x v="24"/>
    <s v="101000 Plant In Service"/>
    <n v="1"/>
    <n v="10607018.859999999"/>
    <n v="0"/>
    <n v="0"/>
    <n v="0"/>
    <n v="0"/>
    <n v="0"/>
    <n v="10607018.859999999"/>
    <s v="Wyoming"/>
    <d v="2021-12-01T00:00:00"/>
    <x v="0"/>
    <x v="11"/>
    <x v="0"/>
    <s v="Cheyenne Light Fuel &amp; Power Co"/>
    <x v="2"/>
    <x v="12"/>
  </r>
  <r>
    <n v="5"/>
    <n v="122"/>
    <x v="24"/>
    <s v="101000 Plant In Service"/>
    <n v="1"/>
    <n v="10607018.859999999"/>
    <n v="280279.88"/>
    <n v="0"/>
    <n v="0"/>
    <n v="0"/>
    <n v="0"/>
    <n v="10887298.74"/>
    <s v="Wyoming"/>
    <d v="2021-12-01T00:00:00"/>
    <x v="0"/>
    <x v="12"/>
    <x v="0"/>
    <s v="Cheyenne Light Fuel &amp; Power Co"/>
    <x v="2"/>
    <x v="12"/>
  </r>
  <r>
    <n v="5"/>
    <n v="122"/>
    <x v="25"/>
    <s v="101000 Plant In Service"/>
    <n v="1"/>
    <n v="103324812.09"/>
    <n v="31437.58"/>
    <n v="-20992.43"/>
    <n v="0"/>
    <n v="0"/>
    <n v="0"/>
    <n v="103335257.23999999"/>
    <s v="Wyoming"/>
    <d v="2021-12-01T00:00:00"/>
    <x v="0"/>
    <x v="0"/>
    <x v="0"/>
    <s v="Cheyenne Light Fuel &amp; Power Co"/>
    <x v="2"/>
    <x v="13"/>
  </r>
  <r>
    <n v="5"/>
    <n v="122"/>
    <x v="25"/>
    <s v="101000 Plant In Service"/>
    <n v="1"/>
    <n v="103335257.23999999"/>
    <n v="-16014.02"/>
    <n v="0"/>
    <n v="0"/>
    <n v="0"/>
    <n v="0"/>
    <n v="103319243.22"/>
    <s v="Wyoming"/>
    <d v="2021-12-01T00:00:00"/>
    <x v="0"/>
    <x v="1"/>
    <x v="0"/>
    <s v="Cheyenne Light Fuel &amp; Power Co"/>
    <x v="2"/>
    <x v="13"/>
  </r>
  <r>
    <n v="5"/>
    <n v="122"/>
    <x v="25"/>
    <s v="101000 Plant In Service"/>
    <n v="1"/>
    <n v="103319243.22"/>
    <n v="18389.7"/>
    <n v="0"/>
    <n v="0"/>
    <n v="0"/>
    <n v="0"/>
    <n v="103337632.92"/>
    <s v="Wyoming"/>
    <d v="2021-12-01T00:00:00"/>
    <x v="0"/>
    <x v="2"/>
    <x v="0"/>
    <s v="Cheyenne Light Fuel &amp; Power Co"/>
    <x v="2"/>
    <x v="13"/>
  </r>
  <r>
    <n v="5"/>
    <n v="122"/>
    <x v="25"/>
    <s v="101000 Plant In Service"/>
    <n v="1"/>
    <n v="103337632.92"/>
    <n v="0"/>
    <n v="0"/>
    <n v="0"/>
    <n v="0"/>
    <n v="0"/>
    <n v="103337632.92"/>
    <s v="Wyoming"/>
    <d v="2021-12-01T00:00:00"/>
    <x v="0"/>
    <x v="3"/>
    <x v="0"/>
    <s v="Cheyenne Light Fuel &amp; Power Co"/>
    <x v="2"/>
    <x v="13"/>
  </r>
  <r>
    <n v="5"/>
    <n v="122"/>
    <x v="25"/>
    <s v="101000 Plant In Service"/>
    <n v="1"/>
    <n v="103337632.92"/>
    <n v="0"/>
    <n v="0"/>
    <n v="0"/>
    <n v="0"/>
    <n v="0"/>
    <n v="103337632.92"/>
    <s v="Wyoming"/>
    <d v="2021-12-01T00:00:00"/>
    <x v="0"/>
    <x v="4"/>
    <x v="0"/>
    <s v="Cheyenne Light Fuel &amp; Power Co"/>
    <x v="2"/>
    <x v="13"/>
  </r>
  <r>
    <n v="5"/>
    <n v="122"/>
    <x v="25"/>
    <s v="101000 Plant In Service"/>
    <n v="1"/>
    <n v="103337632.92"/>
    <n v="0"/>
    <n v="0"/>
    <n v="0"/>
    <n v="0"/>
    <n v="0"/>
    <n v="103337632.92"/>
    <s v="Wyoming"/>
    <d v="2021-12-01T00:00:00"/>
    <x v="0"/>
    <x v="5"/>
    <x v="0"/>
    <s v="Cheyenne Light Fuel &amp; Power Co"/>
    <x v="2"/>
    <x v="13"/>
  </r>
  <r>
    <n v="5"/>
    <n v="122"/>
    <x v="25"/>
    <s v="101000 Plant In Service"/>
    <n v="1"/>
    <n v="103337632.92"/>
    <n v="23386.600000000002"/>
    <n v="0"/>
    <n v="0"/>
    <n v="0"/>
    <n v="0"/>
    <n v="103361019.52"/>
    <s v="Wyoming"/>
    <d v="2021-12-01T00:00:00"/>
    <x v="0"/>
    <x v="6"/>
    <x v="0"/>
    <s v="Cheyenne Light Fuel &amp; Power Co"/>
    <x v="2"/>
    <x v="13"/>
  </r>
  <r>
    <n v="5"/>
    <n v="122"/>
    <x v="25"/>
    <s v="101000 Plant In Service"/>
    <n v="1"/>
    <n v="103361019.52"/>
    <n v="-3434.53"/>
    <n v="0"/>
    <n v="0"/>
    <n v="0"/>
    <n v="0"/>
    <n v="103357584.98999999"/>
    <s v="Wyoming"/>
    <d v="2021-12-01T00:00:00"/>
    <x v="0"/>
    <x v="7"/>
    <x v="0"/>
    <s v="Cheyenne Light Fuel &amp; Power Co"/>
    <x v="2"/>
    <x v="13"/>
  </r>
  <r>
    <n v="5"/>
    <n v="122"/>
    <x v="25"/>
    <s v="101000 Plant In Service"/>
    <n v="1"/>
    <n v="103357584.98999999"/>
    <n v="0"/>
    <n v="0"/>
    <n v="0"/>
    <n v="0"/>
    <n v="0"/>
    <n v="103357584.98999999"/>
    <s v="Wyoming"/>
    <d v="2021-12-01T00:00:00"/>
    <x v="0"/>
    <x v="8"/>
    <x v="0"/>
    <s v="Cheyenne Light Fuel &amp; Power Co"/>
    <x v="2"/>
    <x v="13"/>
  </r>
  <r>
    <n v="5"/>
    <n v="122"/>
    <x v="25"/>
    <s v="101000 Plant In Service"/>
    <n v="1"/>
    <n v="103357584.98999999"/>
    <n v="437438.66000000003"/>
    <n v="0"/>
    <n v="0"/>
    <n v="0"/>
    <n v="0"/>
    <n v="103795023.65000001"/>
    <s v="Wyoming"/>
    <d v="2021-12-01T00:00:00"/>
    <x v="0"/>
    <x v="9"/>
    <x v="0"/>
    <s v="Cheyenne Light Fuel &amp; Power Co"/>
    <x v="2"/>
    <x v="13"/>
  </r>
  <r>
    <n v="5"/>
    <n v="122"/>
    <x v="25"/>
    <s v="101000 Plant In Service"/>
    <n v="1"/>
    <n v="103795023.65000001"/>
    <n v="0"/>
    <n v="0"/>
    <n v="0"/>
    <n v="0"/>
    <n v="0"/>
    <n v="103795023.65000001"/>
    <s v="Wyoming"/>
    <d v="2021-12-01T00:00:00"/>
    <x v="0"/>
    <x v="10"/>
    <x v="0"/>
    <s v="Cheyenne Light Fuel &amp; Power Co"/>
    <x v="2"/>
    <x v="13"/>
  </r>
  <r>
    <n v="5"/>
    <n v="122"/>
    <x v="25"/>
    <s v="101000 Plant In Service"/>
    <n v="1"/>
    <n v="103795023.65000001"/>
    <n v="0"/>
    <n v="0"/>
    <n v="0"/>
    <n v="0"/>
    <n v="0"/>
    <n v="103795023.65000001"/>
    <s v="Wyoming"/>
    <d v="2021-12-01T00:00:00"/>
    <x v="0"/>
    <x v="11"/>
    <x v="0"/>
    <s v="Cheyenne Light Fuel &amp; Power Co"/>
    <x v="2"/>
    <x v="13"/>
  </r>
  <r>
    <n v="5"/>
    <n v="122"/>
    <x v="25"/>
    <s v="101000 Plant In Service"/>
    <n v="1"/>
    <n v="103795023.65000001"/>
    <n v="699120.21"/>
    <n v="-442381.72000000003"/>
    <n v="0"/>
    <n v="0"/>
    <n v="0"/>
    <n v="104051762.14"/>
    <s v="Wyoming"/>
    <d v="2021-12-01T00:00:00"/>
    <x v="0"/>
    <x v="12"/>
    <x v="0"/>
    <s v="Cheyenne Light Fuel &amp; Power Co"/>
    <x v="2"/>
    <x v="13"/>
  </r>
  <r>
    <n v="5"/>
    <n v="122"/>
    <x v="26"/>
    <s v="101000 Plant In Service"/>
    <n v="1"/>
    <n v="74367370.230000004"/>
    <n v="0"/>
    <n v="0"/>
    <n v="0"/>
    <n v="0"/>
    <n v="0"/>
    <n v="74367370.230000004"/>
    <s v="Wyoming"/>
    <d v="2021-12-01T00:00:00"/>
    <x v="0"/>
    <x v="0"/>
    <x v="0"/>
    <s v="Cheyenne Light Fuel &amp; Power Co"/>
    <x v="2"/>
    <x v="14"/>
  </r>
  <r>
    <n v="5"/>
    <n v="122"/>
    <x v="26"/>
    <s v="101000 Plant In Service"/>
    <n v="1"/>
    <n v="74367370.230000004"/>
    <n v="0"/>
    <n v="0"/>
    <n v="0"/>
    <n v="0"/>
    <n v="0"/>
    <n v="74367370.230000004"/>
    <s v="Wyoming"/>
    <d v="2021-12-01T00:00:00"/>
    <x v="0"/>
    <x v="1"/>
    <x v="0"/>
    <s v="Cheyenne Light Fuel &amp; Power Co"/>
    <x v="2"/>
    <x v="14"/>
  </r>
  <r>
    <n v="5"/>
    <n v="122"/>
    <x v="26"/>
    <s v="101000 Plant In Service"/>
    <n v="1"/>
    <n v="74367370.230000004"/>
    <n v="37341.620000000003"/>
    <n v="0"/>
    <n v="0"/>
    <n v="0"/>
    <n v="0"/>
    <n v="74404711.849999994"/>
    <s v="Wyoming"/>
    <d v="2021-12-01T00:00:00"/>
    <x v="0"/>
    <x v="2"/>
    <x v="0"/>
    <s v="Cheyenne Light Fuel &amp; Power Co"/>
    <x v="2"/>
    <x v="14"/>
  </r>
  <r>
    <n v="5"/>
    <n v="122"/>
    <x v="26"/>
    <s v="101000 Plant In Service"/>
    <n v="1"/>
    <n v="74404711.849999994"/>
    <n v="0"/>
    <n v="0"/>
    <n v="0"/>
    <n v="0"/>
    <n v="0"/>
    <n v="74404711.849999994"/>
    <s v="Wyoming"/>
    <d v="2021-12-01T00:00:00"/>
    <x v="0"/>
    <x v="3"/>
    <x v="0"/>
    <s v="Cheyenne Light Fuel &amp; Power Co"/>
    <x v="2"/>
    <x v="14"/>
  </r>
  <r>
    <n v="5"/>
    <n v="122"/>
    <x v="26"/>
    <s v="101000 Plant In Service"/>
    <n v="1"/>
    <n v="74404711.849999994"/>
    <n v="0"/>
    <n v="0"/>
    <n v="0"/>
    <n v="0"/>
    <n v="0"/>
    <n v="74404711.849999994"/>
    <s v="Wyoming"/>
    <d v="2021-12-01T00:00:00"/>
    <x v="0"/>
    <x v="4"/>
    <x v="0"/>
    <s v="Cheyenne Light Fuel &amp; Power Co"/>
    <x v="2"/>
    <x v="14"/>
  </r>
  <r>
    <n v="5"/>
    <n v="122"/>
    <x v="26"/>
    <s v="101000 Plant In Service"/>
    <n v="1"/>
    <n v="74404711.849999994"/>
    <n v="0"/>
    <n v="0"/>
    <n v="0"/>
    <n v="0"/>
    <n v="0"/>
    <n v="74404711.849999994"/>
    <s v="Wyoming"/>
    <d v="2021-12-01T00:00:00"/>
    <x v="0"/>
    <x v="5"/>
    <x v="0"/>
    <s v="Cheyenne Light Fuel &amp; Power Co"/>
    <x v="2"/>
    <x v="14"/>
  </r>
  <r>
    <n v="5"/>
    <n v="122"/>
    <x v="26"/>
    <s v="101000 Plant In Service"/>
    <n v="1"/>
    <n v="74404711.849999994"/>
    <n v="0"/>
    <n v="0"/>
    <n v="0"/>
    <n v="0"/>
    <n v="0"/>
    <n v="74404711.849999994"/>
    <s v="Wyoming"/>
    <d v="2021-12-01T00:00:00"/>
    <x v="0"/>
    <x v="6"/>
    <x v="0"/>
    <s v="Cheyenne Light Fuel &amp; Power Co"/>
    <x v="2"/>
    <x v="14"/>
  </r>
  <r>
    <n v="5"/>
    <n v="122"/>
    <x v="26"/>
    <s v="101000 Plant In Service"/>
    <n v="1"/>
    <n v="74404711.849999994"/>
    <n v="673063.97"/>
    <n v="-525000"/>
    <n v="0"/>
    <n v="0"/>
    <n v="0"/>
    <n v="74552775.819999993"/>
    <s v="Wyoming"/>
    <d v="2021-12-01T00:00:00"/>
    <x v="0"/>
    <x v="7"/>
    <x v="0"/>
    <s v="Cheyenne Light Fuel &amp; Power Co"/>
    <x v="2"/>
    <x v="14"/>
  </r>
  <r>
    <n v="5"/>
    <n v="122"/>
    <x v="26"/>
    <s v="101000 Plant In Service"/>
    <n v="1"/>
    <n v="74552775.819999993"/>
    <n v="0"/>
    <n v="0"/>
    <n v="0"/>
    <n v="0"/>
    <n v="0"/>
    <n v="74552775.819999993"/>
    <s v="Wyoming"/>
    <d v="2021-12-01T00:00:00"/>
    <x v="0"/>
    <x v="8"/>
    <x v="0"/>
    <s v="Cheyenne Light Fuel &amp; Power Co"/>
    <x v="2"/>
    <x v="14"/>
  </r>
  <r>
    <n v="5"/>
    <n v="122"/>
    <x v="26"/>
    <s v="101000 Plant In Service"/>
    <n v="1"/>
    <n v="74552775.819999993"/>
    <n v="0"/>
    <n v="0"/>
    <n v="0"/>
    <n v="0"/>
    <n v="0"/>
    <n v="74552775.819999993"/>
    <s v="Wyoming"/>
    <d v="2021-12-01T00:00:00"/>
    <x v="0"/>
    <x v="9"/>
    <x v="0"/>
    <s v="Cheyenne Light Fuel &amp; Power Co"/>
    <x v="2"/>
    <x v="14"/>
  </r>
  <r>
    <n v="5"/>
    <n v="122"/>
    <x v="26"/>
    <s v="101000 Plant In Service"/>
    <n v="1"/>
    <n v="74552775.819999993"/>
    <n v="0"/>
    <n v="0"/>
    <n v="0"/>
    <n v="0"/>
    <n v="0"/>
    <n v="74552775.819999993"/>
    <s v="Wyoming"/>
    <d v="2021-12-01T00:00:00"/>
    <x v="0"/>
    <x v="10"/>
    <x v="0"/>
    <s v="Cheyenne Light Fuel &amp; Power Co"/>
    <x v="2"/>
    <x v="14"/>
  </r>
  <r>
    <n v="5"/>
    <n v="122"/>
    <x v="26"/>
    <s v="101000 Plant In Service"/>
    <n v="1"/>
    <n v="74552775.819999993"/>
    <n v="281651.37"/>
    <n v="0"/>
    <n v="0"/>
    <n v="0"/>
    <n v="0"/>
    <n v="74834427.189999998"/>
    <s v="Wyoming"/>
    <d v="2021-12-01T00:00:00"/>
    <x v="0"/>
    <x v="11"/>
    <x v="0"/>
    <s v="Cheyenne Light Fuel &amp; Power Co"/>
    <x v="2"/>
    <x v="14"/>
  </r>
  <r>
    <n v="5"/>
    <n v="122"/>
    <x v="26"/>
    <s v="101000 Plant In Service"/>
    <n v="1"/>
    <n v="74834427.189999998"/>
    <n v="0"/>
    <n v="0"/>
    <n v="0"/>
    <n v="0"/>
    <n v="0"/>
    <n v="74834427.189999998"/>
    <s v="Wyoming"/>
    <d v="2021-12-01T00:00:00"/>
    <x v="0"/>
    <x v="12"/>
    <x v="0"/>
    <s v="Cheyenne Light Fuel &amp; Power Co"/>
    <x v="2"/>
    <x v="14"/>
  </r>
  <r>
    <n v="5"/>
    <n v="122"/>
    <x v="27"/>
    <s v="101000 Plant In Service"/>
    <n v="1"/>
    <n v="7797222.2000000002"/>
    <n v="0"/>
    <n v="0"/>
    <n v="0"/>
    <n v="0"/>
    <n v="0"/>
    <n v="7797222.2000000002"/>
    <s v="Wyoming"/>
    <d v="2021-12-01T00:00:00"/>
    <x v="0"/>
    <x v="0"/>
    <x v="0"/>
    <s v="Cheyenne Light Fuel &amp; Power Co"/>
    <x v="2"/>
    <x v="15"/>
  </r>
  <r>
    <n v="5"/>
    <n v="122"/>
    <x v="27"/>
    <s v="101000 Plant In Service"/>
    <n v="1"/>
    <n v="7797222.2000000002"/>
    <n v="0"/>
    <n v="0"/>
    <n v="0"/>
    <n v="0"/>
    <n v="0"/>
    <n v="7797222.2000000002"/>
    <s v="Wyoming"/>
    <d v="2021-12-01T00:00:00"/>
    <x v="0"/>
    <x v="1"/>
    <x v="0"/>
    <s v="Cheyenne Light Fuel &amp; Power Co"/>
    <x v="2"/>
    <x v="15"/>
  </r>
  <r>
    <n v="5"/>
    <n v="122"/>
    <x v="27"/>
    <s v="101000 Plant In Service"/>
    <n v="1"/>
    <n v="7797222.2000000002"/>
    <n v="0"/>
    <n v="0"/>
    <n v="0"/>
    <n v="0"/>
    <n v="0"/>
    <n v="7797222.2000000002"/>
    <s v="Wyoming"/>
    <d v="2021-12-01T00:00:00"/>
    <x v="0"/>
    <x v="2"/>
    <x v="0"/>
    <s v="Cheyenne Light Fuel &amp; Power Co"/>
    <x v="2"/>
    <x v="15"/>
  </r>
  <r>
    <n v="5"/>
    <n v="122"/>
    <x v="27"/>
    <s v="101000 Plant In Service"/>
    <n v="1"/>
    <n v="7797222.2000000002"/>
    <n v="0"/>
    <n v="0"/>
    <n v="0"/>
    <n v="0"/>
    <n v="0"/>
    <n v="7797222.2000000002"/>
    <s v="Wyoming"/>
    <d v="2021-12-01T00:00:00"/>
    <x v="0"/>
    <x v="3"/>
    <x v="0"/>
    <s v="Cheyenne Light Fuel &amp; Power Co"/>
    <x v="2"/>
    <x v="15"/>
  </r>
  <r>
    <n v="5"/>
    <n v="122"/>
    <x v="27"/>
    <s v="101000 Plant In Service"/>
    <n v="1"/>
    <n v="7797222.2000000002"/>
    <n v="0"/>
    <n v="0"/>
    <n v="0"/>
    <n v="0"/>
    <n v="0"/>
    <n v="7797222.2000000002"/>
    <s v="Wyoming"/>
    <d v="2021-12-01T00:00:00"/>
    <x v="0"/>
    <x v="4"/>
    <x v="0"/>
    <s v="Cheyenne Light Fuel &amp; Power Co"/>
    <x v="2"/>
    <x v="15"/>
  </r>
  <r>
    <n v="5"/>
    <n v="122"/>
    <x v="27"/>
    <s v="101000 Plant In Service"/>
    <n v="1"/>
    <n v="7797222.2000000002"/>
    <n v="0"/>
    <n v="0"/>
    <n v="0"/>
    <n v="0"/>
    <n v="0"/>
    <n v="7797222.2000000002"/>
    <s v="Wyoming"/>
    <d v="2021-12-01T00:00:00"/>
    <x v="0"/>
    <x v="5"/>
    <x v="0"/>
    <s v="Cheyenne Light Fuel &amp; Power Co"/>
    <x v="2"/>
    <x v="15"/>
  </r>
  <r>
    <n v="5"/>
    <n v="122"/>
    <x v="27"/>
    <s v="101000 Plant In Service"/>
    <n v="1"/>
    <n v="7797222.2000000002"/>
    <n v="0"/>
    <n v="0"/>
    <n v="0"/>
    <n v="0"/>
    <n v="0"/>
    <n v="7797222.2000000002"/>
    <s v="Wyoming"/>
    <d v="2021-12-01T00:00:00"/>
    <x v="0"/>
    <x v="6"/>
    <x v="0"/>
    <s v="Cheyenne Light Fuel &amp; Power Co"/>
    <x v="2"/>
    <x v="15"/>
  </r>
  <r>
    <n v="5"/>
    <n v="122"/>
    <x v="27"/>
    <s v="101000 Plant In Service"/>
    <n v="1"/>
    <n v="7797222.2000000002"/>
    <n v="0"/>
    <n v="0"/>
    <n v="0"/>
    <n v="0"/>
    <n v="0"/>
    <n v="7797222.2000000002"/>
    <s v="Wyoming"/>
    <d v="2021-12-01T00:00:00"/>
    <x v="0"/>
    <x v="7"/>
    <x v="0"/>
    <s v="Cheyenne Light Fuel &amp; Power Co"/>
    <x v="2"/>
    <x v="15"/>
  </r>
  <r>
    <n v="5"/>
    <n v="122"/>
    <x v="27"/>
    <s v="101000 Plant In Service"/>
    <n v="1"/>
    <n v="7797222.2000000002"/>
    <n v="0"/>
    <n v="0"/>
    <n v="0"/>
    <n v="0"/>
    <n v="0"/>
    <n v="7797222.2000000002"/>
    <s v="Wyoming"/>
    <d v="2021-12-01T00:00:00"/>
    <x v="0"/>
    <x v="8"/>
    <x v="0"/>
    <s v="Cheyenne Light Fuel &amp; Power Co"/>
    <x v="2"/>
    <x v="15"/>
  </r>
  <r>
    <n v="5"/>
    <n v="122"/>
    <x v="27"/>
    <s v="101000 Plant In Service"/>
    <n v="1"/>
    <n v="7797222.2000000002"/>
    <n v="0"/>
    <n v="0"/>
    <n v="0"/>
    <n v="0"/>
    <n v="0"/>
    <n v="7797222.2000000002"/>
    <s v="Wyoming"/>
    <d v="2021-12-01T00:00:00"/>
    <x v="0"/>
    <x v="9"/>
    <x v="0"/>
    <s v="Cheyenne Light Fuel &amp; Power Co"/>
    <x v="2"/>
    <x v="15"/>
  </r>
  <r>
    <n v="5"/>
    <n v="122"/>
    <x v="27"/>
    <s v="101000 Plant In Service"/>
    <n v="1"/>
    <n v="7797222.2000000002"/>
    <n v="0"/>
    <n v="0"/>
    <n v="0"/>
    <n v="0"/>
    <n v="0"/>
    <n v="7797222.2000000002"/>
    <s v="Wyoming"/>
    <d v="2021-12-01T00:00:00"/>
    <x v="0"/>
    <x v="10"/>
    <x v="0"/>
    <s v="Cheyenne Light Fuel &amp; Power Co"/>
    <x v="2"/>
    <x v="15"/>
  </r>
  <r>
    <n v="5"/>
    <n v="122"/>
    <x v="27"/>
    <s v="101000 Plant In Service"/>
    <n v="1"/>
    <n v="7797222.2000000002"/>
    <n v="0"/>
    <n v="0"/>
    <n v="0"/>
    <n v="0"/>
    <n v="0"/>
    <n v="7797222.2000000002"/>
    <s v="Wyoming"/>
    <d v="2021-12-01T00:00:00"/>
    <x v="0"/>
    <x v="11"/>
    <x v="0"/>
    <s v="Cheyenne Light Fuel &amp; Power Co"/>
    <x v="2"/>
    <x v="15"/>
  </r>
  <r>
    <n v="5"/>
    <n v="122"/>
    <x v="27"/>
    <s v="101000 Plant In Service"/>
    <n v="1"/>
    <n v="7797222.2000000002"/>
    <n v="0"/>
    <n v="0"/>
    <n v="0"/>
    <n v="0"/>
    <n v="0"/>
    <n v="7797222.2000000002"/>
    <s v="Wyoming"/>
    <d v="2021-12-01T00:00:00"/>
    <x v="0"/>
    <x v="12"/>
    <x v="0"/>
    <s v="Cheyenne Light Fuel &amp; Power Co"/>
    <x v="2"/>
    <x v="15"/>
  </r>
  <r>
    <n v="5"/>
    <n v="122"/>
    <x v="28"/>
    <s v="101000 Plant In Service"/>
    <n v="1"/>
    <n v="102710.35"/>
    <n v="0"/>
    <n v="0"/>
    <n v="0"/>
    <n v="0"/>
    <n v="0"/>
    <n v="102710.35"/>
    <s v="Wyoming"/>
    <d v="2021-12-01T00:00:00"/>
    <x v="0"/>
    <x v="0"/>
    <x v="0"/>
    <s v="Cheyenne Light Fuel &amp; Power Co"/>
    <x v="2"/>
    <x v="16"/>
  </r>
  <r>
    <n v="5"/>
    <n v="122"/>
    <x v="28"/>
    <s v="101000 Plant In Service"/>
    <n v="1"/>
    <n v="102710.35"/>
    <n v="0"/>
    <n v="0"/>
    <n v="0"/>
    <n v="0"/>
    <n v="0"/>
    <n v="102710.35"/>
    <s v="Wyoming"/>
    <d v="2021-12-01T00:00:00"/>
    <x v="0"/>
    <x v="1"/>
    <x v="0"/>
    <s v="Cheyenne Light Fuel &amp; Power Co"/>
    <x v="2"/>
    <x v="16"/>
  </r>
  <r>
    <n v="5"/>
    <n v="122"/>
    <x v="28"/>
    <s v="101000 Plant In Service"/>
    <n v="1"/>
    <n v="102710.35"/>
    <n v="0"/>
    <n v="0"/>
    <n v="0"/>
    <n v="0"/>
    <n v="0"/>
    <n v="102710.35"/>
    <s v="Wyoming"/>
    <d v="2021-12-01T00:00:00"/>
    <x v="0"/>
    <x v="2"/>
    <x v="0"/>
    <s v="Cheyenne Light Fuel &amp; Power Co"/>
    <x v="2"/>
    <x v="16"/>
  </r>
  <r>
    <n v="5"/>
    <n v="122"/>
    <x v="28"/>
    <s v="101000 Plant In Service"/>
    <n v="1"/>
    <n v="102710.35"/>
    <n v="0"/>
    <n v="0"/>
    <n v="0"/>
    <n v="0"/>
    <n v="0"/>
    <n v="102710.35"/>
    <s v="Wyoming"/>
    <d v="2021-12-01T00:00:00"/>
    <x v="0"/>
    <x v="3"/>
    <x v="0"/>
    <s v="Cheyenne Light Fuel &amp; Power Co"/>
    <x v="2"/>
    <x v="16"/>
  </r>
  <r>
    <n v="5"/>
    <n v="122"/>
    <x v="28"/>
    <s v="101000 Plant In Service"/>
    <n v="1"/>
    <n v="102710.35"/>
    <n v="0"/>
    <n v="0"/>
    <n v="0"/>
    <n v="0"/>
    <n v="0"/>
    <n v="102710.35"/>
    <s v="Wyoming"/>
    <d v="2021-12-01T00:00:00"/>
    <x v="0"/>
    <x v="4"/>
    <x v="0"/>
    <s v="Cheyenne Light Fuel &amp; Power Co"/>
    <x v="2"/>
    <x v="16"/>
  </r>
  <r>
    <n v="5"/>
    <n v="122"/>
    <x v="28"/>
    <s v="101000 Plant In Service"/>
    <n v="1"/>
    <n v="102710.35"/>
    <n v="0"/>
    <n v="0"/>
    <n v="0"/>
    <n v="0"/>
    <n v="0"/>
    <n v="102710.35"/>
    <s v="Wyoming"/>
    <d v="2021-12-01T00:00:00"/>
    <x v="0"/>
    <x v="5"/>
    <x v="0"/>
    <s v="Cheyenne Light Fuel &amp; Power Co"/>
    <x v="2"/>
    <x v="16"/>
  </r>
  <r>
    <n v="5"/>
    <n v="122"/>
    <x v="28"/>
    <s v="101000 Plant In Service"/>
    <n v="1"/>
    <n v="102710.35"/>
    <n v="0"/>
    <n v="0"/>
    <n v="0"/>
    <n v="0"/>
    <n v="0"/>
    <n v="102710.35"/>
    <s v="Wyoming"/>
    <d v="2021-12-01T00:00:00"/>
    <x v="0"/>
    <x v="6"/>
    <x v="0"/>
    <s v="Cheyenne Light Fuel &amp; Power Co"/>
    <x v="2"/>
    <x v="16"/>
  </r>
  <r>
    <n v="5"/>
    <n v="122"/>
    <x v="28"/>
    <s v="101000 Plant In Service"/>
    <n v="1"/>
    <n v="102710.35"/>
    <n v="0"/>
    <n v="0"/>
    <n v="0"/>
    <n v="0"/>
    <n v="0"/>
    <n v="102710.35"/>
    <s v="Wyoming"/>
    <d v="2021-12-01T00:00:00"/>
    <x v="0"/>
    <x v="7"/>
    <x v="0"/>
    <s v="Cheyenne Light Fuel &amp; Power Co"/>
    <x v="2"/>
    <x v="16"/>
  </r>
  <r>
    <n v="5"/>
    <n v="122"/>
    <x v="28"/>
    <s v="101000 Plant In Service"/>
    <n v="1"/>
    <n v="102710.35"/>
    <n v="0"/>
    <n v="0"/>
    <n v="0"/>
    <n v="0"/>
    <n v="0"/>
    <n v="102710.35"/>
    <s v="Wyoming"/>
    <d v="2021-12-01T00:00:00"/>
    <x v="0"/>
    <x v="8"/>
    <x v="0"/>
    <s v="Cheyenne Light Fuel &amp; Power Co"/>
    <x v="2"/>
    <x v="16"/>
  </r>
  <r>
    <n v="5"/>
    <n v="122"/>
    <x v="28"/>
    <s v="101000 Plant In Service"/>
    <n v="1"/>
    <n v="102710.35"/>
    <n v="0"/>
    <n v="0"/>
    <n v="0"/>
    <n v="0"/>
    <n v="0"/>
    <n v="102710.35"/>
    <s v="Wyoming"/>
    <d v="2021-12-01T00:00:00"/>
    <x v="0"/>
    <x v="9"/>
    <x v="0"/>
    <s v="Cheyenne Light Fuel &amp; Power Co"/>
    <x v="2"/>
    <x v="16"/>
  </r>
  <r>
    <n v="5"/>
    <n v="122"/>
    <x v="28"/>
    <s v="101000 Plant In Service"/>
    <n v="1"/>
    <n v="102710.35"/>
    <n v="0"/>
    <n v="0"/>
    <n v="0"/>
    <n v="0"/>
    <n v="0"/>
    <n v="102710.35"/>
    <s v="Wyoming"/>
    <d v="2021-12-01T00:00:00"/>
    <x v="0"/>
    <x v="10"/>
    <x v="0"/>
    <s v="Cheyenne Light Fuel &amp; Power Co"/>
    <x v="2"/>
    <x v="16"/>
  </r>
  <r>
    <n v="5"/>
    <n v="122"/>
    <x v="28"/>
    <s v="101000 Plant In Service"/>
    <n v="1"/>
    <n v="102710.35"/>
    <n v="0"/>
    <n v="0"/>
    <n v="0"/>
    <n v="0"/>
    <n v="0"/>
    <n v="102710.35"/>
    <s v="Wyoming"/>
    <d v="2021-12-01T00:00:00"/>
    <x v="0"/>
    <x v="11"/>
    <x v="0"/>
    <s v="Cheyenne Light Fuel &amp; Power Co"/>
    <x v="2"/>
    <x v="16"/>
  </r>
  <r>
    <n v="5"/>
    <n v="122"/>
    <x v="28"/>
    <s v="101000 Plant In Service"/>
    <n v="1"/>
    <n v="102710.35"/>
    <n v="0"/>
    <n v="0"/>
    <n v="0"/>
    <n v="0"/>
    <n v="0"/>
    <n v="102710.35"/>
    <s v="Wyoming"/>
    <d v="2021-12-01T00:00:00"/>
    <x v="0"/>
    <x v="12"/>
    <x v="0"/>
    <s v="Cheyenne Light Fuel &amp; Power Co"/>
    <x v="2"/>
    <x v="16"/>
  </r>
  <r>
    <n v="5"/>
    <n v="122"/>
    <x v="29"/>
    <s v="101000 Plant In Service"/>
    <n v="1"/>
    <n v="3201778.11"/>
    <n v="0"/>
    <n v="0"/>
    <n v="0"/>
    <n v="0"/>
    <n v="0"/>
    <n v="3201778.11"/>
    <s v="Wyoming"/>
    <d v="2021-12-01T00:00:00"/>
    <x v="0"/>
    <x v="0"/>
    <x v="0"/>
    <s v="Cheyenne Light Fuel &amp; Power Co"/>
    <x v="2"/>
    <x v="17"/>
  </r>
  <r>
    <n v="5"/>
    <n v="122"/>
    <x v="29"/>
    <s v="101000 Plant In Service"/>
    <n v="1"/>
    <n v="3201778.11"/>
    <n v="0"/>
    <n v="0"/>
    <n v="0"/>
    <n v="0"/>
    <n v="0"/>
    <n v="3201778.11"/>
    <s v="Wyoming"/>
    <d v="2021-12-01T00:00:00"/>
    <x v="0"/>
    <x v="1"/>
    <x v="0"/>
    <s v="Cheyenne Light Fuel &amp; Power Co"/>
    <x v="2"/>
    <x v="17"/>
  </r>
  <r>
    <n v="5"/>
    <n v="122"/>
    <x v="29"/>
    <s v="101000 Plant In Service"/>
    <n v="1"/>
    <n v="3201778.11"/>
    <n v="0"/>
    <n v="0"/>
    <n v="0"/>
    <n v="0"/>
    <n v="0"/>
    <n v="3201778.11"/>
    <s v="Wyoming"/>
    <d v="2021-12-01T00:00:00"/>
    <x v="0"/>
    <x v="2"/>
    <x v="0"/>
    <s v="Cheyenne Light Fuel &amp; Power Co"/>
    <x v="2"/>
    <x v="17"/>
  </r>
  <r>
    <n v="5"/>
    <n v="122"/>
    <x v="29"/>
    <s v="101000 Plant In Service"/>
    <n v="1"/>
    <n v="3201778.11"/>
    <n v="0"/>
    <n v="0"/>
    <n v="0"/>
    <n v="0"/>
    <n v="0"/>
    <n v="3201778.11"/>
    <s v="Wyoming"/>
    <d v="2021-12-01T00:00:00"/>
    <x v="0"/>
    <x v="3"/>
    <x v="0"/>
    <s v="Cheyenne Light Fuel &amp; Power Co"/>
    <x v="2"/>
    <x v="17"/>
  </r>
  <r>
    <n v="5"/>
    <n v="122"/>
    <x v="29"/>
    <s v="101000 Plant In Service"/>
    <n v="1"/>
    <n v="3201778.11"/>
    <n v="0"/>
    <n v="0"/>
    <n v="0"/>
    <n v="0"/>
    <n v="0"/>
    <n v="3201778.11"/>
    <s v="Wyoming"/>
    <d v="2021-12-01T00:00:00"/>
    <x v="0"/>
    <x v="4"/>
    <x v="0"/>
    <s v="Cheyenne Light Fuel &amp; Power Co"/>
    <x v="2"/>
    <x v="17"/>
  </r>
  <r>
    <n v="5"/>
    <n v="122"/>
    <x v="29"/>
    <s v="101000 Plant In Service"/>
    <n v="1"/>
    <n v="3201778.11"/>
    <n v="0"/>
    <n v="0"/>
    <n v="0"/>
    <n v="0"/>
    <n v="0"/>
    <n v="3201778.11"/>
    <s v="Wyoming"/>
    <d v="2021-12-01T00:00:00"/>
    <x v="0"/>
    <x v="5"/>
    <x v="0"/>
    <s v="Cheyenne Light Fuel &amp; Power Co"/>
    <x v="2"/>
    <x v="17"/>
  </r>
  <r>
    <n v="5"/>
    <n v="122"/>
    <x v="29"/>
    <s v="101000 Plant In Service"/>
    <n v="1"/>
    <n v="3201778.11"/>
    <n v="0"/>
    <n v="0"/>
    <n v="0"/>
    <n v="0"/>
    <n v="0"/>
    <n v="3201778.11"/>
    <s v="Wyoming"/>
    <d v="2021-12-01T00:00:00"/>
    <x v="0"/>
    <x v="6"/>
    <x v="0"/>
    <s v="Cheyenne Light Fuel &amp; Power Co"/>
    <x v="2"/>
    <x v="17"/>
  </r>
  <r>
    <n v="5"/>
    <n v="122"/>
    <x v="29"/>
    <s v="101000 Plant In Service"/>
    <n v="1"/>
    <n v="3201778.11"/>
    <n v="0"/>
    <n v="0"/>
    <n v="0"/>
    <n v="0"/>
    <n v="0"/>
    <n v="3201778.11"/>
    <s v="Wyoming"/>
    <d v="2021-12-01T00:00:00"/>
    <x v="0"/>
    <x v="7"/>
    <x v="0"/>
    <s v="Cheyenne Light Fuel &amp; Power Co"/>
    <x v="2"/>
    <x v="17"/>
  </r>
  <r>
    <n v="5"/>
    <n v="122"/>
    <x v="29"/>
    <s v="101000 Plant In Service"/>
    <n v="1"/>
    <n v="3201778.11"/>
    <n v="0"/>
    <n v="0"/>
    <n v="0"/>
    <n v="0"/>
    <n v="0"/>
    <n v="3201778.11"/>
    <s v="Wyoming"/>
    <d v="2021-12-01T00:00:00"/>
    <x v="0"/>
    <x v="8"/>
    <x v="0"/>
    <s v="Cheyenne Light Fuel &amp; Power Co"/>
    <x v="2"/>
    <x v="17"/>
  </r>
  <r>
    <n v="5"/>
    <n v="122"/>
    <x v="29"/>
    <s v="101000 Plant In Service"/>
    <n v="1"/>
    <n v="3201778.11"/>
    <n v="0"/>
    <n v="0"/>
    <n v="0"/>
    <n v="0"/>
    <n v="0"/>
    <n v="3201778.11"/>
    <s v="Wyoming"/>
    <d v="2021-12-01T00:00:00"/>
    <x v="0"/>
    <x v="9"/>
    <x v="0"/>
    <s v="Cheyenne Light Fuel &amp; Power Co"/>
    <x v="2"/>
    <x v="17"/>
  </r>
  <r>
    <n v="5"/>
    <n v="122"/>
    <x v="29"/>
    <s v="101000 Plant In Service"/>
    <n v="1"/>
    <n v="3201778.11"/>
    <n v="0"/>
    <n v="0"/>
    <n v="0"/>
    <n v="0"/>
    <n v="0"/>
    <n v="3201778.11"/>
    <s v="Wyoming"/>
    <d v="2021-12-01T00:00:00"/>
    <x v="0"/>
    <x v="10"/>
    <x v="0"/>
    <s v="Cheyenne Light Fuel &amp; Power Co"/>
    <x v="2"/>
    <x v="17"/>
  </r>
  <r>
    <n v="5"/>
    <n v="122"/>
    <x v="29"/>
    <s v="101000 Plant In Service"/>
    <n v="1"/>
    <n v="3201778.11"/>
    <n v="0"/>
    <n v="0"/>
    <n v="0"/>
    <n v="0"/>
    <n v="0"/>
    <n v="3201778.11"/>
    <s v="Wyoming"/>
    <d v="2021-12-01T00:00:00"/>
    <x v="0"/>
    <x v="11"/>
    <x v="0"/>
    <s v="Cheyenne Light Fuel &amp; Power Co"/>
    <x v="2"/>
    <x v="17"/>
  </r>
  <r>
    <n v="5"/>
    <n v="122"/>
    <x v="29"/>
    <s v="101000 Plant In Service"/>
    <n v="1"/>
    <n v="3201778.11"/>
    <n v="0"/>
    <n v="0"/>
    <n v="0"/>
    <n v="0"/>
    <n v="0"/>
    <n v="3201778.11"/>
    <s v="Wyoming"/>
    <d v="2021-12-01T00:00:00"/>
    <x v="0"/>
    <x v="12"/>
    <x v="0"/>
    <s v="Cheyenne Light Fuel &amp; Power Co"/>
    <x v="2"/>
    <x v="17"/>
  </r>
  <r>
    <n v="5"/>
    <n v="122"/>
    <x v="30"/>
    <s v="101000 Plant In Service"/>
    <n v="1"/>
    <n v="8049281.4000000004"/>
    <n v="1748664.21"/>
    <n v="0"/>
    <n v="0"/>
    <n v="0"/>
    <n v="0"/>
    <n v="9797945.6099999994"/>
    <s v="Wyoming"/>
    <d v="2021-12-01T00:00:00"/>
    <x v="0"/>
    <x v="0"/>
    <x v="0"/>
    <s v="Cheyenne Light Fuel &amp; Power Co"/>
    <x v="2"/>
    <x v="18"/>
  </r>
  <r>
    <n v="5"/>
    <n v="122"/>
    <x v="30"/>
    <s v="101000 Plant In Service"/>
    <n v="1"/>
    <n v="9797945.6099999994"/>
    <n v="13411.66"/>
    <n v="0"/>
    <n v="0"/>
    <n v="0"/>
    <n v="0"/>
    <n v="9811357.2699999996"/>
    <s v="Wyoming"/>
    <d v="2021-12-01T00:00:00"/>
    <x v="0"/>
    <x v="1"/>
    <x v="0"/>
    <s v="Cheyenne Light Fuel &amp; Power Co"/>
    <x v="2"/>
    <x v="18"/>
  </r>
  <r>
    <n v="5"/>
    <n v="122"/>
    <x v="30"/>
    <s v="101000 Plant In Service"/>
    <n v="1"/>
    <n v="9811357.2699999996"/>
    <n v="0"/>
    <n v="0"/>
    <n v="0"/>
    <n v="0"/>
    <n v="0"/>
    <n v="9811357.2699999996"/>
    <s v="Wyoming"/>
    <d v="2021-12-01T00:00:00"/>
    <x v="0"/>
    <x v="2"/>
    <x v="0"/>
    <s v="Cheyenne Light Fuel &amp; Power Co"/>
    <x v="2"/>
    <x v="18"/>
  </r>
  <r>
    <n v="5"/>
    <n v="122"/>
    <x v="30"/>
    <s v="101000 Plant In Service"/>
    <n v="1"/>
    <n v="9811357.2699999996"/>
    <n v="34.369999999999997"/>
    <n v="0"/>
    <n v="0"/>
    <n v="0"/>
    <n v="0"/>
    <n v="9811391.6400000006"/>
    <s v="Wyoming"/>
    <d v="2021-12-01T00:00:00"/>
    <x v="0"/>
    <x v="3"/>
    <x v="0"/>
    <s v="Cheyenne Light Fuel &amp; Power Co"/>
    <x v="2"/>
    <x v="18"/>
  </r>
  <r>
    <n v="5"/>
    <n v="122"/>
    <x v="30"/>
    <s v="101000 Plant In Service"/>
    <n v="1"/>
    <n v="9811391.6400000006"/>
    <n v="0"/>
    <n v="0"/>
    <n v="0"/>
    <n v="0"/>
    <n v="0"/>
    <n v="9811391.6400000006"/>
    <s v="Wyoming"/>
    <d v="2021-12-01T00:00:00"/>
    <x v="0"/>
    <x v="4"/>
    <x v="0"/>
    <s v="Cheyenne Light Fuel &amp; Power Co"/>
    <x v="2"/>
    <x v="18"/>
  </r>
  <r>
    <n v="5"/>
    <n v="122"/>
    <x v="30"/>
    <s v="101000 Plant In Service"/>
    <n v="1"/>
    <n v="9811391.6400000006"/>
    <n v="0"/>
    <n v="0"/>
    <n v="0"/>
    <n v="0"/>
    <n v="0"/>
    <n v="9811391.6400000006"/>
    <s v="Wyoming"/>
    <d v="2021-12-01T00:00:00"/>
    <x v="0"/>
    <x v="5"/>
    <x v="0"/>
    <s v="Cheyenne Light Fuel &amp; Power Co"/>
    <x v="2"/>
    <x v="18"/>
  </r>
  <r>
    <n v="5"/>
    <n v="122"/>
    <x v="30"/>
    <s v="101000 Plant In Service"/>
    <n v="1"/>
    <n v="9811391.6400000006"/>
    <n v="0"/>
    <n v="0"/>
    <n v="0"/>
    <n v="0"/>
    <n v="0"/>
    <n v="9811391.6400000006"/>
    <s v="Wyoming"/>
    <d v="2021-12-01T00:00:00"/>
    <x v="0"/>
    <x v="6"/>
    <x v="0"/>
    <s v="Cheyenne Light Fuel &amp; Power Co"/>
    <x v="2"/>
    <x v="18"/>
  </r>
  <r>
    <n v="5"/>
    <n v="122"/>
    <x v="30"/>
    <s v="101000 Plant In Service"/>
    <n v="1"/>
    <n v="9811391.6400000006"/>
    <n v="335.55"/>
    <n v="0"/>
    <n v="0"/>
    <n v="0"/>
    <n v="0"/>
    <n v="9811727.1899999995"/>
    <s v="Wyoming"/>
    <d v="2021-12-01T00:00:00"/>
    <x v="0"/>
    <x v="7"/>
    <x v="0"/>
    <s v="Cheyenne Light Fuel &amp; Power Co"/>
    <x v="2"/>
    <x v="18"/>
  </r>
  <r>
    <n v="5"/>
    <n v="122"/>
    <x v="30"/>
    <s v="101000 Plant In Service"/>
    <n v="1"/>
    <n v="9811727.1899999995"/>
    <n v="0"/>
    <n v="0"/>
    <n v="0"/>
    <n v="0"/>
    <n v="0"/>
    <n v="9811727.1899999995"/>
    <s v="Wyoming"/>
    <d v="2021-12-01T00:00:00"/>
    <x v="0"/>
    <x v="8"/>
    <x v="0"/>
    <s v="Cheyenne Light Fuel &amp; Power Co"/>
    <x v="2"/>
    <x v="18"/>
  </r>
  <r>
    <n v="5"/>
    <n v="122"/>
    <x v="30"/>
    <s v="101000 Plant In Service"/>
    <n v="1"/>
    <n v="9811727.1899999995"/>
    <n v="0"/>
    <n v="0"/>
    <n v="0"/>
    <n v="0"/>
    <n v="0"/>
    <n v="9811727.1899999995"/>
    <s v="Wyoming"/>
    <d v="2021-12-01T00:00:00"/>
    <x v="0"/>
    <x v="9"/>
    <x v="0"/>
    <s v="Cheyenne Light Fuel &amp; Power Co"/>
    <x v="2"/>
    <x v="18"/>
  </r>
  <r>
    <n v="5"/>
    <n v="122"/>
    <x v="30"/>
    <s v="101000 Plant In Service"/>
    <n v="1"/>
    <n v="9811727.1899999995"/>
    <n v="0"/>
    <n v="0"/>
    <n v="0"/>
    <n v="0"/>
    <n v="0"/>
    <n v="9811727.1899999995"/>
    <s v="Wyoming"/>
    <d v="2021-12-01T00:00:00"/>
    <x v="0"/>
    <x v="10"/>
    <x v="0"/>
    <s v="Cheyenne Light Fuel &amp; Power Co"/>
    <x v="2"/>
    <x v="18"/>
  </r>
  <r>
    <n v="5"/>
    <n v="122"/>
    <x v="30"/>
    <s v="101000 Plant In Service"/>
    <n v="1"/>
    <n v="9811727.1899999995"/>
    <n v="-2.29"/>
    <n v="0"/>
    <n v="0"/>
    <n v="0"/>
    <n v="0"/>
    <n v="9811724.9000000004"/>
    <s v="Wyoming"/>
    <d v="2021-12-01T00:00:00"/>
    <x v="0"/>
    <x v="11"/>
    <x v="0"/>
    <s v="Cheyenne Light Fuel &amp; Power Co"/>
    <x v="2"/>
    <x v="18"/>
  </r>
  <r>
    <n v="5"/>
    <n v="122"/>
    <x v="30"/>
    <s v="101000 Plant In Service"/>
    <n v="1"/>
    <n v="9811724.9000000004"/>
    <n v="0"/>
    <n v="0"/>
    <n v="0"/>
    <n v="0"/>
    <n v="0"/>
    <n v="9811724.9000000004"/>
    <s v="Wyoming"/>
    <d v="2021-12-01T00:00:00"/>
    <x v="0"/>
    <x v="12"/>
    <x v="0"/>
    <s v="Cheyenne Light Fuel &amp; Power Co"/>
    <x v="2"/>
    <x v="18"/>
  </r>
  <r>
    <n v="5"/>
    <n v="122"/>
    <x v="31"/>
    <s v="101000 Plant In Service"/>
    <n v="1"/>
    <n v="0"/>
    <n v="0"/>
    <n v="0"/>
    <n v="0"/>
    <n v="0"/>
    <n v="0"/>
    <n v="0"/>
    <s v="Wyoming"/>
    <d v="2021-12-01T00:00:00"/>
    <x v="0"/>
    <x v="0"/>
    <x v="0"/>
    <s v="Cheyenne Light Fuel &amp; Power Co"/>
    <x v="2"/>
    <x v="18"/>
  </r>
  <r>
    <n v="5"/>
    <n v="122"/>
    <x v="31"/>
    <s v="101000 Plant In Service"/>
    <n v="1"/>
    <n v="0"/>
    <n v="0"/>
    <n v="0"/>
    <n v="0"/>
    <n v="0"/>
    <n v="0"/>
    <n v="0"/>
    <s v="Wyoming"/>
    <d v="2021-12-01T00:00:00"/>
    <x v="0"/>
    <x v="1"/>
    <x v="0"/>
    <s v="Cheyenne Light Fuel &amp; Power Co"/>
    <x v="2"/>
    <x v="18"/>
  </r>
  <r>
    <n v="5"/>
    <n v="122"/>
    <x v="31"/>
    <s v="101000 Plant In Service"/>
    <n v="1"/>
    <n v="0"/>
    <n v="0"/>
    <n v="0"/>
    <n v="0"/>
    <n v="0"/>
    <n v="0"/>
    <n v="0"/>
    <s v="Wyoming"/>
    <d v="2021-12-01T00:00:00"/>
    <x v="0"/>
    <x v="2"/>
    <x v="0"/>
    <s v="Cheyenne Light Fuel &amp; Power Co"/>
    <x v="2"/>
    <x v="18"/>
  </r>
  <r>
    <n v="5"/>
    <n v="122"/>
    <x v="31"/>
    <s v="101000 Plant In Service"/>
    <n v="1"/>
    <n v="0"/>
    <n v="0"/>
    <n v="0"/>
    <n v="0"/>
    <n v="0"/>
    <n v="0"/>
    <n v="0"/>
    <s v="Wyoming"/>
    <d v="2021-12-01T00:00:00"/>
    <x v="0"/>
    <x v="3"/>
    <x v="0"/>
    <s v="Cheyenne Light Fuel &amp; Power Co"/>
    <x v="2"/>
    <x v="18"/>
  </r>
  <r>
    <n v="5"/>
    <n v="122"/>
    <x v="31"/>
    <s v="101000 Plant In Service"/>
    <n v="1"/>
    <n v="0"/>
    <n v="0"/>
    <n v="0"/>
    <n v="0"/>
    <n v="0"/>
    <n v="0"/>
    <n v="0"/>
    <s v="Wyoming"/>
    <d v="2021-12-01T00:00:00"/>
    <x v="0"/>
    <x v="4"/>
    <x v="0"/>
    <s v="Cheyenne Light Fuel &amp; Power Co"/>
    <x v="2"/>
    <x v="18"/>
  </r>
  <r>
    <n v="5"/>
    <n v="122"/>
    <x v="31"/>
    <s v="101000 Plant In Service"/>
    <n v="1"/>
    <n v="0"/>
    <n v="0"/>
    <n v="0"/>
    <n v="0"/>
    <n v="0"/>
    <n v="0"/>
    <n v="0"/>
    <s v="Wyoming"/>
    <d v="2021-12-01T00:00:00"/>
    <x v="0"/>
    <x v="5"/>
    <x v="0"/>
    <s v="Cheyenne Light Fuel &amp; Power Co"/>
    <x v="2"/>
    <x v="18"/>
  </r>
  <r>
    <n v="5"/>
    <n v="122"/>
    <x v="31"/>
    <s v="101000 Plant In Service"/>
    <n v="1"/>
    <n v="0"/>
    <n v="0"/>
    <n v="0"/>
    <n v="0"/>
    <n v="0"/>
    <n v="0"/>
    <n v="0"/>
    <s v="Wyoming"/>
    <d v="2021-12-01T00:00:00"/>
    <x v="0"/>
    <x v="6"/>
    <x v="0"/>
    <s v="Cheyenne Light Fuel &amp; Power Co"/>
    <x v="2"/>
    <x v="18"/>
  </r>
  <r>
    <n v="5"/>
    <n v="122"/>
    <x v="31"/>
    <s v="101000 Plant In Service"/>
    <n v="1"/>
    <n v="0"/>
    <n v="0"/>
    <n v="0"/>
    <n v="0"/>
    <n v="0"/>
    <n v="0"/>
    <n v="0"/>
    <s v="Wyoming"/>
    <d v="2021-12-01T00:00:00"/>
    <x v="0"/>
    <x v="7"/>
    <x v="0"/>
    <s v="Cheyenne Light Fuel &amp; Power Co"/>
    <x v="2"/>
    <x v="18"/>
  </r>
  <r>
    <n v="5"/>
    <n v="122"/>
    <x v="31"/>
    <s v="101000 Plant In Service"/>
    <n v="1"/>
    <n v="0"/>
    <n v="0"/>
    <n v="0"/>
    <n v="0"/>
    <n v="0"/>
    <n v="0"/>
    <n v="0"/>
    <s v="Wyoming"/>
    <d v="2021-12-01T00:00:00"/>
    <x v="0"/>
    <x v="8"/>
    <x v="0"/>
    <s v="Cheyenne Light Fuel &amp; Power Co"/>
    <x v="2"/>
    <x v="18"/>
  </r>
  <r>
    <n v="5"/>
    <n v="122"/>
    <x v="31"/>
    <s v="101000 Plant In Service"/>
    <n v="1"/>
    <n v="0"/>
    <n v="0"/>
    <n v="0"/>
    <n v="0"/>
    <n v="0"/>
    <n v="0"/>
    <n v="0"/>
    <s v="Wyoming"/>
    <d v="2021-12-01T00:00:00"/>
    <x v="0"/>
    <x v="9"/>
    <x v="0"/>
    <s v="Cheyenne Light Fuel &amp; Power Co"/>
    <x v="2"/>
    <x v="18"/>
  </r>
  <r>
    <n v="5"/>
    <n v="122"/>
    <x v="31"/>
    <s v="101000 Plant In Service"/>
    <n v="1"/>
    <n v="0"/>
    <n v="0"/>
    <n v="0"/>
    <n v="0"/>
    <n v="0"/>
    <n v="0"/>
    <n v="0"/>
    <s v="Wyoming"/>
    <d v="2021-12-01T00:00:00"/>
    <x v="0"/>
    <x v="10"/>
    <x v="0"/>
    <s v="Cheyenne Light Fuel &amp; Power Co"/>
    <x v="2"/>
    <x v="18"/>
  </r>
  <r>
    <n v="5"/>
    <n v="122"/>
    <x v="31"/>
    <s v="101000 Plant In Service"/>
    <n v="1"/>
    <n v="0"/>
    <n v="0"/>
    <n v="0"/>
    <n v="0"/>
    <n v="0"/>
    <n v="0"/>
    <n v="0"/>
    <s v="Wyoming"/>
    <d v="2021-12-01T00:00:00"/>
    <x v="0"/>
    <x v="11"/>
    <x v="0"/>
    <s v="Cheyenne Light Fuel &amp; Power Co"/>
    <x v="2"/>
    <x v="18"/>
  </r>
  <r>
    <n v="5"/>
    <n v="122"/>
    <x v="31"/>
    <s v="101000 Plant In Service"/>
    <n v="1"/>
    <n v="0"/>
    <n v="0"/>
    <n v="0"/>
    <n v="0"/>
    <n v="0"/>
    <n v="0"/>
    <n v="0"/>
    <s v="Wyoming"/>
    <d v="2021-12-01T00:00:00"/>
    <x v="0"/>
    <x v="12"/>
    <x v="0"/>
    <s v="Cheyenne Light Fuel &amp; Power Co"/>
    <x v="2"/>
    <x v="18"/>
  </r>
  <r>
    <n v="5"/>
    <n v="122"/>
    <x v="32"/>
    <s v="101000 Plant In Service"/>
    <n v="1"/>
    <n v="2203589.9700000002"/>
    <n v="0"/>
    <n v="0"/>
    <n v="0"/>
    <n v="0"/>
    <n v="0"/>
    <n v="2203589.9700000002"/>
    <s v="Wyoming"/>
    <d v="2021-12-01T00:00:00"/>
    <x v="0"/>
    <x v="0"/>
    <x v="0"/>
    <s v="Cheyenne Light Fuel &amp; Power Co"/>
    <x v="2"/>
    <x v="19"/>
  </r>
  <r>
    <n v="5"/>
    <n v="122"/>
    <x v="32"/>
    <s v="101000 Plant In Service"/>
    <n v="1"/>
    <n v="2203589.9700000002"/>
    <n v="0"/>
    <n v="0"/>
    <n v="0"/>
    <n v="0"/>
    <n v="0"/>
    <n v="2203589.9700000002"/>
    <s v="Wyoming"/>
    <d v="2021-12-01T00:00:00"/>
    <x v="0"/>
    <x v="1"/>
    <x v="0"/>
    <s v="Cheyenne Light Fuel &amp; Power Co"/>
    <x v="2"/>
    <x v="19"/>
  </r>
  <r>
    <n v="5"/>
    <n v="122"/>
    <x v="32"/>
    <s v="101000 Plant In Service"/>
    <n v="1"/>
    <n v="2203589.9700000002"/>
    <n v="0"/>
    <n v="0"/>
    <n v="0"/>
    <n v="0"/>
    <n v="0"/>
    <n v="2203589.9700000002"/>
    <s v="Wyoming"/>
    <d v="2021-12-01T00:00:00"/>
    <x v="0"/>
    <x v="2"/>
    <x v="0"/>
    <s v="Cheyenne Light Fuel &amp; Power Co"/>
    <x v="2"/>
    <x v="19"/>
  </r>
  <r>
    <n v="5"/>
    <n v="122"/>
    <x v="32"/>
    <s v="101000 Plant In Service"/>
    <n v="1"/>
    <n v="2203589.9700000002"/>
    <n v="0"/>
    <n v="0"/>
    <n v="0"/>
    <n v="0"/>
    <n v="0"/>
    <n v="2203589.9700000002"/>
    <s v="Wyoming"/>
    <d v="2021-12-01T00:00:00"/>
    <x v="0"/>
    <x v="3"/>
    <x v="0"/>
    <s v="Cheyenne Light Fuel &amp; Power Co"/>
    <x v="2"/>
    <x v="19"/>
  </r>
  <r>
    <n v="5"/>
    <n v="122"/>
    <x v="32"/>
    <s v="101000 Plant In Service"/>
    <n v="1"/>
    <n v="2203589.9700000002"/>
    <n v="0"/>
    <n v="0"/>
    <n v="0"/>
    <n v="0"/>
    <n v="0"/>
    <n v="2203589.9700000002"/>
    <s v="Wyoming"/>
    <d v="2021-12-01T00:00:00"/>
    <x v="0"/>
    <x v="4"/>
    <x v="0"/>
    <s v="Cheyenne Light Fuel &amp; Power Co"/>
    <x v="2"/>
    <x v="19"/>
  </r>
  <r>
    <n v="5"/>
    <n v="122"/>
    <x v="32"/>
    <s v="101000 Plant In Service"/>
    <n v="1"/>
    <n v="2203589.9700000002"/>
    <n v="0"/>
    <n v="0"/>
    <n v="0"/>
    <n v="0"/>
    <n v="0"/>
    <n v="2203589.9700000002"/>
    <s v="Wyoming"/>
    <d v="2021-12-01T00:00:00"/>
    <x v="0"/>
    <x v="5"/>
    <x v="0"/>
    <s v="Cheyenne Light Fuel &amp; Power Co"/>
    <x v="2"/>
    <x v="19"/>
  </r>
  <r>
    <n v="5"/>
    <n v="122"/>
    <x v="32"/>
    <s v="101000 Plant In Service"/>
    <n v="1"/>
    <n v="2203589.9700000002"/>
    <n v="0"/>
    <n v="0"/>
    <n v="0"/>
    <n v="0"/>
    <n v="0"/>
    <n v="2203589.9700000002"/>
    <s v="Wyoming"/>
    <d v="2021-12-01T00:00:00"/>
    <x v="0"/>
    <x v="6"/>
    <x v="0"/>
    <s v="Cheyenne Light Fuel &amp; Power Co"/>
    <x v="2"/>
    <x v="19"/>
  </r>
  <r>
    <n v="5"/>
    <n v="122"/>
    <x v="32"/>
    <s v="101000 Plant In Service"/>
    <n v="1"/>
    <n v="2203589.9700000002"/>
    <n v="0"/>
    <n v="0"/>
    <n v="0"/>
    <n v="0"/>
    <n v="0"/>
    <n v="2203589.9700000002"/>
    <s v="Wyoming"/>
    <d v="2021-12-01T00:00:00"/>
    <x v="0"/>
    <x v="7"/>
    <x v="0"/>
    <s v="Cheyenne Light Fuel &amp; Power Co"/>
    <x v="2"/>
    <x v="19"/>
  </r>
  <r>
    <n v="5"/>
    <n v="122"/>
    <x v="32"/>
    <s v="101000 Plant In Service"/>
    <n v="1"/>
    <n v="2203589.9700000002"/>
    <n v="0"/>
    <n v="0"/>
    <n v="0"/>
    <n v="0"/>
    <n v="0"/>
    <n v="2203589.9700000002"/>
    <s v="Wyoming"/>
    <d v="2021-12-01T00:00:00"/>
    <x v="0"/>
    <x v="8"/>
    <x v="0"/>
    <s v="Cheyenne Light Fuel &amp; Power Co"/>
    <x v="2"/>
    <x v="19"/>
  </r>
  <r>
    <n v="5"/>
    <n v="122"/>
    <x v="32"/>
    <s v="101000 Plant In Service"/>
    <n v="1"/>
    <n v="2203589.9700000002"/>
    <n v="0"/>
    <n v="0"/>
    <n v="0"/>
    <n v="0"/>
    <n v="0"/>
    <n v="2203589.9700000002"/>
    <s v="Wyoming"/>
    <d v="2021-12-01T00:00:00"/>
    <x v="0"/>
    <x v="9"/>
    <x v="0"/>
    <s v="Cheyenne Light Fuel &amp; Power Co"/>
    <x v="2"/>
    <x v="19"/>
  </r>
  <r>
    <n v="5"/>
    <n v="122"/>
    <x v="32"/>
    <s v="101000 Plant In Service"/>
    <n v="1"/>
    <n v="2203589.9700000002"/>
    <n v="0"/>
    <n v="0"/>
    <n v="0"/>
    <n v="0"/>
    <n v="0"/>
    <n v="2203589.9700000002"/>
    <s v="Wyoming"/>
    <d v="2021-12-01T00:00:00"/>
    <x v="0"/>
    <x v="10"/>
    <x v="0"/>
    <s v="Cheyenne Light Fuel &amp; Power Co"/>
    <x v="2"/>
    <x v="19"/>
  </r>
  <r>
    <n v="5"/>
    <n v="122"/>
    <x v="32"/>
    <s v="101000 Plant In Service"/>
    <n v="1"/>
    <n v="2203589.9700000002"/>
    <n v="0"/>
    <n v="0"/>
    <n v="0"/>
    <n v="0"/>
    <n v="0"/>
    <n v="2203589.9700000002"/>
    <s v="Wyoming"/>
    <d v="2021-12-01T00:00:00"/>
    <x v="0"/>
    <x v="11"/>
    <x v="0"/>
    <s v="Cheyenne Light Fuel &amp; Power Co"/>
    <x v="2"/>
    <x v="19"/>
  </r>
  <r>
    <n v="5"/>
    <n v="122"/>
    <x v="32"/>
    <s v="101000 Plant In Service"/>
    <n v="1"/>
    <n v="2203589.9700000002"/>
    <n v="0"/>
    <n v="0"/>
    <n v="0"/>
    <n v="0"/>
    <n v="0"/>
    <n v="2203589.9700000002"/>
    <s v="Wyoming"/>
    <d v="2021-12-01T00:00:00"/>
    <x v="0"/>
    <x v="12"/>
    <x v="0"/>
    <s v="Cheyenne Light Fuel &amp; Power Co"/>
    <x v="2"/>
    <x v="19"/>
  </r>
  <r>
    <n v="5"/>
    <n v="122"/>
    <x v="33"/>
    <s v="101000 Plant In Service"/>
    <n v="1"/>
    <n v="116520353.5"/>
    <n v="14008.04"/>
    <n v="0"/>
    <n v="0"/>
    <n v="0"/>
    <n v="0"/>
    <n v="116534361.54000001"/>
    <s v="Wyoming"/>
    <d v="2021-12-01T00:00:00"/>
    <x v="0"/>
    <x v="0"/>
    <x v="0"/>
    <s v="Cheyenne Light Fuel &amp; Power Co"/>
    <x v="2"/>
    <x v="20"/>
  </r>
  <r>
    <n v="5"/>
    <n v="122"/>
    <x v="33"/>
    <s v="101000 Plant In Service"/>
    <n v="1"/>
    <n v="116534361.54000001"/>
    <n v="-43861.69"/>
    <n v="0"/>
    <n v="0"/>
    <n v="0"/>
    <n v="0"/>
    <n v="116490499.84999999"/>
    <s v="Wyoming"/>
    <d v="2021-12-01T00:00:00"/>
    <x v="0"/>
    <x v="1"/>
    <x v="0"/>
    <s v="Cheyenne Light Fuel &amp; Power Co"/>
    <x v="2"/>
    <x v="20"/>
  </r>
  <r>
    <n v="5"/>
    <n v="122"/>
    <x v="33"/>
    <s v="101000 Plant In Service"/>
    <n v="1"/>
    <n v="116490499.84999999"/>
    <n v="0"/>
    <n v="0"/>
    <n v="0"/>
    <n v="0"/>
    <n v="0"/>
    <n v="116490499.84999999"/>
    <s v="Wyoming"/>
    <d v="2021-12-01T00:00:00"/>
    <x v="0"/>
    <x v="2"/>
    <x v="0"/>
    <s v="Cheyenne Light Fuel &amp; Power Co"/>
    <x v="2"/>
    <x v="20"/>
  </r>
  <r>
    <n v="5"/>
    <n v="122"/>
    <x v="33"/>
    <s v="101000 Plant In Service"/>
    <n v="1"/>
    <n v="116490499.84999999"/>
    <n v="16175.23"/>
    <n v="0"/>
    <n v="0"/>
    <n v="0"/>
    <n v="0"/>
    <n v="116506675.08"/>
    <s v="Wyoming"/>
    <d v="2021-12-01T00:00:00"/>
    <x v="0"/>
    <x v="3"/>
    <x v="0"/>
    <s v="Cheyenne Light Fuel &amp; Power Co"/>
    <x v="2"/>
    <x v="20"/>
  </r>
  <r>
    <n v="5"/>
    <n v="122"/>
    <x v="33"/>
    <s v="101000 Plant In Service"/>
    <n v="1"/>
    <n v="116506675.08"/>
    <n v="0"/>
    <n v="0"/>
    <n v="158612.05000000002"/>
    <n v="-158612.05000000002"/>
    <n v="0"/>
    <n v="116506675.08"/>
    <s v="Wyoming"/>
    <d v="2021-12-01T00:00:00"/>
    <x v="0"/>
    <x v="4"/>
    <x v="0"/>
    <s v="Cheyenne Light Fuel &amp; Power Co"/>
    <x v="2"/>
    <x v="20"/>
  </r>
  <r>
    <n v="5"/>
    <n v="122"/>
    <x v="33"/>
    <s v="101000 Plant In Service"/>
    <n v="1"/>
    <n v="116506675.08"/>
    <n v="48088.41"/>
    <n v="0"/>
    <n v="0"/>
    <n v="0"/>
    <n v="0"/>
    <n v="116554763.48999999"/>
    <s v="Wyoming"/>
    <d v="2021-12-01T00:00:00"/>
    <x v="0"/>
    <x v="5"/>
    <x v="0"/>
    <s v="Cheyenne Light Fuel &amp; Power Co"/>
    <x v="2"/>
    <x v="20"/>
  </r>
  <r>
    <n v="5"/>
    <n v="122"/>
    <x v="33"/>
    <s v="101000 Plant In Service"/>
    <n v="1"/>
    <n v="116554763.48999999"/>
    <n v="33635.050000000003"/>
    <n v="0"/>
    <n v="0"/>
    <n v="0"/>
    <n v="0"/>
    <n v="116588398.54000001"/>
    <s v="Wyoming"/>
    <d v="2021-12-01T00:00:00"/>
    <x v="0"/>
    <x v="6"/>
    <x v="0"/>
    <s v="Cheyenne Light Fuel &amp; Power Co"/>
    <x v="2"/>
    <x v="20"/>
  </r>
  <r>
    <n v="5"/>
    <n v="122"/>
    <x v="33"/>
    <s v="101000 Plant In Service"/>
    <n v="1"/>
    <n v="116588398.54000001"/>
    <n v="14507.85"/>
    <n v="-8869.07"/>
    <n v="0"/>
    <n v="0"/>
    <n v="0"/>
    <n v="116594037.31999999"/>
    <s v="Wyoming"/>
    <d v="2021-12-01T00:00:00"/>
    <x v="0"/>
    <x v="7"/>
    <x v="0"/>
    <s v="Cheyenne Light Fuel &amp; Power Co"/>
    <x v="2"/>
    <x v="20"/>
  </r>
  <r>
    <n v="5"/>
    <n v="122"/>
    <x v="33"/>
    <s v="101000 Plant In Service"/>
    <n v="1"/>
    <n v="116594037.31999999"/>
    <n v="0"/>
    <n v="0"/>
    <n v="0"/>
    <n v="0"/>
    <n v="0"/>
    <n v="116594037.31999999"/>
    <s v="Wyoming"/>
    <d v="2021-12-01T00:00:00"/>
    <x v="0"/>
    <x v="8"/>
    <x v="0"/>
    <s v="Cheyenne Light Fuel &amp; Power Co"/>
    <x v="2"/>
    <x v="20"/>
  </r>
  <r>
    <n v="5"/>
    <n v="122"/>
    <x v="33"/>
    <s v="101000 Plant In Service"/>
    <n v="1"/>
    <n v="116594037.31999999"/>
    <n v="10788.08"/>
    <n v="0"/>
    <n v="0"/>
    <n v="0"/>
    <n v="0"/>
    <n v="116604825.40000001"/>
    <s v="Wyoming"/>
    <d v="2021-12-01T00:00:00"/>
    <x v="0"/>
    <x v="9"/>
    <x v="0"/>
    <s v="Cheyenne Light Fuel &amp; Power Co"/>
    <x v="2"/>
    <x v="20"/>
  </r>
  <r>
    <n v="5"/>
    <n v="122"/>
    <x v="33"/>
    <s v="101000 Plant In Service"/>
    <n v="1"/>
    <n v="116604825.40000001"/>
    <n v="0"/>
    <n v="0"/>
    <n v="0"/>
    <n v="0"/>
    <n v="0"/>
    <n v="116604825.40000001"/>
    <s v="Wyoming"/>
    <d v="2021-12-01T00:00:00"/>
    <x v="0"/>
    <x v="10"/>
    <x v="0"/>
    <s v="Cheyenne Light Fuel &amp; Power Co"/>
    <x v="2"/>
    <x v="20"/>
  </r>
  <r>
    <n v="5"/>
    <n v="122"/>
    <x v="33"/>
    <s v="101000 Plant In Service"/>
    <n v="1"/>
    <n v="116604825.40000001"/>
    <n v="-33.51"/>
    <n v="0"/>
    <n v="0"/>
    <n v="0"/>
    <n v="0"/>
    <n v="116604791.89"/>
    <s v="Wyoming"/>
    <d v="2021-12-01T00:00:00"/>
    <x v="0"/>
    <x v="11"/>
    <x v="0"/>
    <s v="Cheyenne Light Fuel &amp; Power Co"/>
    <x v="2"/>
    <x v="20"/>
  </r>
  <r>
    <n v="5"/>
    <n v="122"/>
    <x v="33"/>
    <s v="101000 Plant In Service"/>
    <n v="1"/>
    <n v="116604791.89"/>
    <n v="0"/>
    <n v="0"/>
    <n v="0"/>
    <n v="0"/>
    <n v="0"/>
    <n v="116604791.89"/>
    <s v="Wyoming"/>
    <d v="2021-12-01T00:00:00"/>
    <x v="0"/>
    <x v="12"/>
    <x v="0"/>
    <s v="Cheyenne Light Fuel &amp; Power Co"/>
    <x v="2"/>
    <x v="20"/>
  </r>
  <r>
    <n v="5"/>
    <n v="122"/>
    <x v="34"/>
    <s v="101000 Plant In Service"/>
    <n v="1"/>
    <n v="17002567.289999999"/>
    <n v="0"/>
    <n v="0"/>
    <n v="0"/>
    <n v="0"/>
    <n v="0"/>
    <n v="17002567.289999999"/>
    <s v="Wyoming"/>
    <d v="2021-12-01T00:00:00"/>
    <x v="0"/>
    <x v="0"/>
    <x v="0"/>
    <s v="Cheyenne Light Fuel &amp; Power Co"/>
    <x v="2"/>
    <x v="21"/>
  </r>
  <r>
    <n v="5"/>
    <n v="122"/>
    <x v="34"/>
    <s v="101000 Plant In Service"/>
    <n v="1"/>
    <n v="17002567.289999999"/>
    <n v="0"/>
    <n v="0"/>
    <n v="0"/>
    <n v="0"/>
    <n v="0"/>
    <n v="17002567.289999999"/>
    <s v="Wyoming"/>
    <d v="2021-12-01T00:00:00"/>
    <x v="0"/>
    <x v="1"/>
    <x v="0"/>
    <s v="Cheyenne Light Fuel &amp; Power Co"/>
    <x v="2"/>
    <x v="21"/>
  </r>
  <r>
    <n v="5"/>
    <n v="122"/>
    <x v="34"/>
    <s v="101000 Plant In Service"/>
    <n v="1"/>
    <n v="17002567.289999999"/>
    <n v="0"/>
    <n v="0"/>
    <n v="0"/>
    <n v="0"/>
    <n v="0"/>
    <n v="17002567.289999999"/>
    <s v="Wyoming"/>
    <d v="2021-12-01T00:00:00"/>
    <x v="0"/>
    <x v="2"/>
    <x v="0"/>
    <s v="Cheyenne Light Fuel &amp; Power Co"/>
    <x v="2"/>
    <x v="21"/>
  </r>
  <r>
    <n v="5"/>
    <n v="122"/>
    <x v="34"/>
    <s v="101000 Plant In Service"/>
    <n v="1"/>
    <n v="17002567.289999999"/>
    <n v="0"/>
    <n v="0"/>
    <n v="0"/>
    <n v="0"/>
    <n v="0"/>
    <n v="17002567.289999999"/>
    <s v="Wyoming"/>
    <d v="2021-12-01T00:00:00"/>
    <x v="0"/>
    <x v="3"/>
    <x v="0"/>
    <s v="Cheyenne Light Fuel &amp; Power Co"/>
    <x v="2"/>
    <x v="21"/>
  </r>
  <r>
    <n v="5"/>
    <n v="122"/>
    <x v="34"/>
    <s v="101000 Plant In Service"/>
    <n v="1"/>
    <n v="17002567.289999999"/>
    <n v="0"/>
    <n v="0"/>
    <n v="0"/>
    <n v="0"/>
    <n v="0"/>
    <n v="17002567.289999999"/>
    <s v="Wyoming"/>
    <d v="2021-12-01T00:00:00"/>
    <x v="0"/>
    <x v="4"/>
    <x v="0"/>
    <s v="Cheyenne Light Fuel &amp; Power Co"/>
    <x v="2"/>
    <x v="21"/>
  </r>
  <r>
    <n v="5"/>
    <n v="122"/>
    <x v="34"/>
    <s v="101000 Plant In Service"/>
    <n v="1"/>
    <n v="17002567.289999999"/>
    <n v="0"/>
    <n v="0"/>
    <n v="0"/>
    <n v="0"/>
    <n v="0"/>
    <n v="17002567.289999999"/>
    <s v="Wyoming"/>
    <d v="2021-12-01T00:00:00"/>
    <x v="0"/>
    <x v="5"/>
    <x v="0"/>
    <s v="Cheyenne Light Fuel &amp; Power Co"/>
    <x v="2"/>
    <x v="21"/>
  </r>
  <r>
    <n v="5"/>
    <n v="122"/>
    <x v="34"/>
    <s v="101000 Plant In Service"/>
    <n v="1"/>
    <n v="17002567.289999999"/>
    <n v="0"/>
    <n v="0"/>
    <n v="0"/>
    <n v="0"/>
    <n v="0"/>
    <n v="17002567.289999999"/>
    <s v="Wyoming"/>
    <d v="2021-12-01T00:00:00"/>
    <x v="0"/>
    <x v="6"/>
    <x v="0"/>
    <s v="Cheyenne Light Fuel &amp; Power Co"/>
    <x v="2"/>
    <x v="21"/>
  </r>
  <r>
    <n v="5"/>
    <n v="122"/>
    <x v="34"/>
    <s v="101000 Plant In Service"/>
    <n v="1"/>
    <n v="17002567.289999999"/>
    <n v="0"/>
    <n v="0"/>
    <n v="0"/>
    <n v="0"/>
    <n v="0"/>
    <n v="17002567.289999999"/>
    <s v="Wyoming"/>
    <d v="2021-12-01T00:00:00"/>
    <x v="0"/>
    <x v="7"/>
    <x v="0"/>
    <s v="Cheyenne Light Fuel &amp; Power Co"/>
    <x v="2"/>
    <x v="21"/>
  </r>
  <r>
    <n v="5"/>
    <n v="122"/>
    <x v="34"/>
    <s v="101000 Plant In Service"/>
    <n v="1"/>
    <n v="17002567.289999999"/>
    <n v="0"/>
    <n v="0"/>
    <n v="0"/>
    <n v="0"/>
    <n v="0"/>
    <n v="17002567.289999999"/>
    <s v="Wyoming"/>
    <d v="2021-12-01T00:00:00"/>
    <x v="0"/>
    <x v="8"/>
    <x v="0"/>
    <s v="Cheyenne Light Fuel &amp; Power Co"/>
    <x v="2"/>
    <x v="21"/>
  </r>
  <r>
    <n v="5"/>
    <n v="122"/>
    <x v="34"/>
    <s v="101000 Plant In Service"/>
    <n v="1"/>
    <n v="17002567.289999999"/>
    <n v="0"/>
    <n v="0"/>
    <n v="0"/>
    <n v="0"/>
    <n v="0"/>
    <n v="17002567.289999999"/>
    <s v="Wyoming"/>
    <d v="2021-12-01T00:00:00"/>
    <x v="0"/>
    <x v="9"/>
    <x v="0"/>
    <s v="Cheyenne Light Fuel &amp; Power Co"/>
    <x v="2"/>
    <x v="21"/>
  </r>
  <r>
    <n v="5"/>
    <n v="122"/>
    <x v="34"/>
    <s v="101000 Plant In Service"/>
    <n v="1"/>
    <n v="17002567.289999999"/>
    <n v="0"/>
    <n v="0"/>
    <n v="0"/>
    <n v="0"/>
    <n v="0"/>
    <n v="17002567.289999999"/>
    <s v="Wyoming"/>
    <d v="2021-12-01T00:00:00"/>
    <x v="0"/>
    <x v="10"/>
    <x v="0"/>
    <s v="Cheyenne Light Fuel &amp; Power Co"/>
    <x v="2"/>
    <x v="21"/>
  </r>
  <r>
    <n v="5"/>
    <n v="122"/>
    <x v="34"/>
    <s v="101000 Plant In Service"/>
    <n v="1"/>
    <n v="17002567.289999999"/>
    <n v="0"/>
    <n v="0"/>
    <n v="0"/>
    <n v="0"/>
    <n v="0"/>
    <n v="17002567.289999999"/>
    <s v="Wyoming"/>
    <d v="2021-12-01T00:00:00"/>
    <x v="0"/>
    <x v="11"/>
    <x v="0"/>
    <s v="Cheyenne Light Fuel &amp; Power Co"/>
    <x v="2"/>
    <x v="21"/>
  </r>
  <r>
    <n v="5"/>
    <n v="122"/>
    <x v="34"/>
    <s v="101000 Plant In Service"/>
    <n v="1"/>
    <n v="17002567.289999999"/>
    <n v="0"/>
    <n v="0"/>
    <n v="0"/>
    <n v="0"/>
    <n v="0"/>
    <n v="17002567.289999999"/>
    <s v="Wyoming"/>
    <d v="2021-12-01T00:00:00"/>
    <x v="0"/>
    <x v="12"/>
    <x v="0"/>
    <s v="Cheyenne Light Fuel &amp; Power Co"/>
    <x v="2"/>
    <x v="21"/>
  </r>
  <r>
    <n v="5"/>
    <n v="122"/>
    <x v="35"/>
    <s v="101000 Plant In Service"/>
    <n v="1"/>
    <n v="1963664.72"/>
    <n v="0"/>
    <n v="0"/>
    <n v="0"/>
    <n v="0"/>
    <n v="0"/>
    <n v="1963664.72"/>
    <s v="Wyoming"/>
    <d v="2021-12-01T00:00:00"/>
    <x v="0"/>
    <x v="0"/>
    <x v="0"/>
    <s v="Cheyenne Light Fuel &amp; Power Co"/>
    <x v="2"/>
    <x v="21"/>
  </r>
  <r>
    <n v="5"/>
    <n v="122"/>
    <x v="35"/>
    <s v="101000 Plant In Service"/>
    <n v="1"/>
    <n v="1963664.72"/>
    <n v="16636.439999999999"/>
    <n v="0"/>
    <n v="0"/>
    <n v="0"/>
    <n v="0"/>
    <n v="1980301.1600000001"/>
    <s v="Wyoming"/>
    <d v="2021-12-01T00:00:00"/>
    <x v="0"/>
    <x v="1"/>
    <x v="0"/>
    <s v="Cheyenne Light Fuel &amp; Power Co"/>
    <x v="2"/>
    <x v="21"/>
  </r>
  <r>
    <n v="5"/>
    <n v="122"/>
    <x v="35"/>
    <s v="101000 Plant In Service"/>
    <n v="1"/>
    <n v="1980301.1600000001"/>
    <n v="0"/>
    <n v="0"/>
    <n v="0"/>
    <n v="0"/>
    <n v="0"/>
    <n v="1980301.1600000001"/>
    <s v="Wyoming"/>
    <d v="2021-12-01T00:00:00"/>
    <x v="0"/>
    <x v="2"/>
    <x v="0"/>
    <s v="Cheyenne Light Fuel &amp; Power Co"/>
    <x v="2"/>
    <x v="21"/>
  </r>
  <r>
    <n v="5"/>
    <n v="122"/>
    <x v="35"/>
    <s v="101000 Plant In Service"/>
    <n v="1"/>
    <n v="1980301.1600000001"/>
    <n v="33.21"/>
    <n v="0"/>
    <n v="0"/>
    <n v="0"/>
    <n v="0"/>
    <n v="1980334.37"/>
    <s v="Wyoming"/>
    <d v="2021-12-01T00:00:00"/>
    <x v="0"/>
    <x v="3"/>
    <x v="0"/>
    <s v="Cheyenne Light Fuel &amp; Power Co"/>
    <x v="2"/>
    <x v="21"/>
  </r>
  <r>
    <n v="5"/>
    <n v="122"/>
    <x v="35"/>
    <s v="101000 Plant In Service"/>
    <n v="1"/>
    <n v="1980334.37"/>
    <n v="0"/>
    <n v="0"/>
    <n v="0"/>
    <n v="0"/>
    <n v="0"/>
    <n v="1980334.37"/>
    <s v="Wyoming"/>
    <d v="2021-12-01T00:00:00"/>
    <x v="0"/>
    <x v="4"/>
    <x v="0"/>
    <s v="Cheyenne Light Fuel &amp; Power Co"/>
    <x v="2"/>
    <x v="21"/>
  </r>
  <r>
    <n v="5"/>
    <n v="122"/>
    <x v="35"/>
    <s v="101000 Plant In Service"/>
    <n v="1"/>
    <n v="1980334.37"/>
    <n v="0"/>
    <n v="0"/>
    <n v="0"/>
    <n v="0"/>
    <n v="0"/>
    <n v="1980334.37"/>
    <s v="Wyoming"/>
    <d v="2021-12-01T00:00:00"/>
    <x v="0"/>
    <x v="5"/>
    <x v="0"/>
    <s v="Cheyenne Light Fuel &amp; Power Co"/>
    <x v="2"/>
    <x v="21"/>
  </r>
  <r>
    <n v="5"/>
    <n v="122"/>
    <x v="35"/>
    <s v="101000 Plant In Service"/>
    <n v="1"/>
    <n v="1980334.37"/>
    <n v="0"/>
    <n v="0"/>
    <n v="0"/>
    <n v="0"/>
    <n v="0"/>
    <n v="1980334.37"/>
    <s v="Wyoming"/>
    <d v="2021-12-01T00:00:00"/>
    <x v="0"/>
    <x v="6"/>
    <x v="0"/>
    <s v="Cheyenne Light Fuel &amp; Power Co"/>
    <x v="2"/>
    <x v="21"/>
  </r>
  <r>
    <n v="5"/>
    <n v="122"/>
    <x v="35"/>
    <s v="101000 Plant In Service"/>
    <n v="1"/>
    <n v="1980334.37"/>
    <n v="323.15000000000003"/>
    <n v="0"/>
    <n v="0"/>
    <n v="0"/>
    <n v="0"/>
    <n v="1980657.52"/>
    <s v="Wyoming"/>
    <d v="2021-12-01T00:00:00"/>
    <x v="0"/>
    <x v="7"/>
    <x v="0"/>
    <s v="Cheyenne Light Fuel &amp; Power Co"/>
    <x v="2"/>
    <x v="21"/>
  </r>
  <r>
    <n v="5"/>
    <n v="122"/>
    <x v="35"/>
    <s v="101000 Plant In Service"/>
    <n v="1"/>
    <n v="1980657.52"/>
    <n v="0"/>
    <n v="0"/>
    <n v="0"/>
    <n v="0"/>
    <n v="0"/>
    <n v="1980657.52"/>
    <s v="Wyoming"/>
    <d v="2021-12-01T00:00:00"/>
    <x v="0"/>
    <x v="8"/>
    <x v="0"/>
    <s v="Cheyenne Light Fuel &amp; Power Co"/>
    <x v="2"/>
    <x v="21"/>
  </r>
  <r>
    <n v="5"/>
    <n v="122"/>
    <x v="35"/>
    <s v="101000 Plant In Service"/>
    <n v="1"/>
    <n v="1980657.52"/>
    <n v="0"/>
    <n v="0"/>
    <n v="0"/>
    <n v="0"/>
    <n v="0"/>
    <n v="1980657.52"/>
    <s v="Wyoming"/>
    <d v="2021-12-01T00:00:00"/>
    <x v="0"/>
    <x v="9"/>
    <x v="0"/>
    <s v="Cheyenne Light Fuel &amp; Power Co"/>
    <x v="2"/>
    <x v="21"/>
  </r>
  <r>
    <n v="5"/>
    <n v="122"/>
    <x v="35"/>
    <s v="101000 Plant In Service"/>
    <n v="1"/>
    <n v="1980657.52"/>
    <n v="0"/>
    <n v="0"/>
    <n v="0"/>
    <n v="0"/>
    <n v="0"/>
    <n v="1980657.52"/>
    <s v="Wyoming"/>
    <d v="2021-12-01T00:00:00"/>
    <x v="0"/>
    <x v="10"/>
    <x v="0"/>
    <s v="Cheyenne Light Fuel &amp; Power Co"/>
    <x v="2"/>
    <x v="21"/>
  </r>
  <r>
    <n v="5"/>
    <n v="122"/>
    <x v="35"/>
    <s v="101000 Plant In Service"/>
    <n v="1"/>
    <n v="1980657.52"/>
    <n v="-2.2000000000000002"/>
    <n v="0"/>
    <n v="0"/>
    <n v="0"/>
    <n v="0"/>
    <n v="1980655.32"/>
    <s v="Wyoming"/>
    <d v="2021-12-01T00:00:00"/>
    <x v="0"/>
    <x v="11"/>
    <x v="0"/>
    <s v="Cheyenne Light Fuel &amp; Power Co"/>
    <x v="2"/>
    <x v="21"/>
  </r>
  <r>
    <n v="5"/>
    <n v="122"/>
    <x v="35"/>
    <s v="101000 Plant In Service"/>
    <n v="1"/>
    <n v="1980655.32"/>
    <n v="0"/>
    <n v="0"/>
    <n v="0"/>
    <n v="0"/>
    <n v="0"/>
    <n v="1980655.32"/>
    <s v="Wyoming"/>
    <d v="2021-12-01T00:00:00"/>
    <x v="0"/>
    <x v="12"/>
    <x v="0"/>
    <s v="Cheyenne Light Fuel &amp; Power Co"/>
    <x v="2"/>
    <x v="21"/>
  </r>
  <r>
    <n v="5"/>
    <n v="122"/>
    <x v="36"/>
    <s v="101000 Plant In Service"/>
    <n v="1"/>
    <n v="40782.15"/>
    <n v="0"/>
    <n v="0"/>
    <n v="0"/>
    <n v="0"/>
    <n v="0"/>
    <n v="40782.15"/>
    <s v="Wyoming"/>
    <d v="2021-12-01T00:00:00"/>
    <x v="0"/>
    <x v="0"/>
    <x v="0"/>
    <s v="Cheyenne Light Fuel &amp; Power Co"/>
    <x v="2"/>
    <x v="22"/>
  </r>
  <r>
    <n v="5"/>
    <n v="122"/>
    <x v="36"/>
    <s v="101000 Plant In Service"/>
    <n v="1"/>
    <n v="40782.15"/>
    <n v="0"/>
    <n v="0"/>
    <n v="0"/>
    <n v="0"/>
    <n v="0"/>
    <n v="40782.15"/>
    <s v="Wyoming"/>
    <d v="2021-12-01T00:00:00"/>
    <x v="0"/>
    <x v="1"/>
    <x v="0"/>
    <s v="Cheyenne Light Fuel &amp; Power Co"/>
    <x v="2"/>
    <x v="22"/>
  </r>
  <r>
    <n v="5"/>
    <n v="122"/>
    <x v="36"/>
    <s v="101000 Plant In Service"/>
    <n v="1"/>
    <n v="40782.15"/>
    <n v="0"/>
    <n v="0"/>
    <n v="0"/>
    <n v="0"/>
    <n v="0"/>
    <n v="40782.15"/>
    <s v="Wyoming"/>
    <d v="2021-12-01T00:00:00"/>
    <x v="0"/>
    <x v="2"/>
    <x v="0"/>
    <s v="Cheyenne Light Fuel &amp; Power Co"/>
    <x v="2"/>
    <x v="22"/>
  </r>
  <r>
    <n v="5"/>
    <n v="122"/>
    <x v="36"/>
    <s v="101000 Plant In Service"/>
    <n v="1"/>
    <n v="40782.15"/>
    <n v="0"/>
    <n v="0"/>
    <n v="0"/>
    <n v="0"/>
    <n v="0"/>
    <n v="40782.15"/>
    <s v="Wyoming"/>
    <d v="2021-12-01T00:00:00"/>
    <x v="0"/>
    <x v="3"/>
    <x v="0"/>
    <s v="Cheyenne Light Fuel &amp; Power Co"/>
    <x v="2"/>
    <x v="22"/>
  </r>
  <r>
    <n v="5"/>
    <n v="122"/>
    <x v="36"/>
    <s v="101000 Plant In Service"/>
    <n v="1"/>
    <n v="40782.15"/>
    <n v="0"/>
    <n v="0"/>
    <n v="0"/>
    <n v="0"/>
    <n v="0"/>
    <n v="40782.15"/>
    <s v="Wyoming"/>
    <d v="2021-12-01T00:00:00"/>
    <x v="0"/>
    <x v="4"/>
    <x v="0"/>
    <s v="Cheyenne Light Fuel &amp; Power Co"/>
    <x v="2"/>
    <x v="22"/>
  </r>
  <r>
    <n v="5"/>
    <n v="122"/>
    <x v="36"/>
    <s v="101000 Plant In Service"/>
    <n v="1"/>
    <n v="40782.15"/>
    <n v="0"/>
    <n v="0"/>
    <n v="0"/>
    <n v="0"/>
    <n v="0"/>
    <n v="40782.15"/>
    <s v="Wyoming"/>
    <d v="2021-12-01T00:00:00"/>
    <x v="0"/>
    <x v="5"/>
    <x v="0"/>
    <s v="Cheyenne Light Fuel &amp; Power Co"/>
    <x v="2"/>
    <x v="22"/>
  </r>
  <r>
    <n v="5"/>
    <n v="122"/>
    <x v="36"/>
    <s v="101000 Plant In Service"/>
    <n v="1"/>
    <n v="40782.15"/>
    <n v="0"/>
    <n v="0"/>
    <n v="0"/>
    <n v="0"/>
    <n v="0"/>
    <n v="40782.15"/>
    <s v="Wyoming"/>
    <d v="2021-12-01T00:00:00"/>
    <x v="0"/>
    <x v="6"/>
    <x v="0"/>
    <s v="Cheyenne Light Fuel &amp; Power Co"/>
    <x v="2"/>
    <x v="22"/>
  </r>
  <r>
    <n v="5"/>
    <n v="122"/>
    <x v="36"/>
    <s v="101000 Plant In Service"/>
    <n v="1"/>
    <n v="40782.15"/>
    <n v="0"/>
    <n v="0"/>
    <n v="0"/>
    <n v="0"/>
    <n v="0"/>
    <n v="40782.15"/>
    <s v="Wyoming"/>
    <d v="2021-12-01T00:00:00"/>
    <x v="0"/>
    <x v="7"/>
    <x v="0"/>
    <s v="Cheyenne Light Fuel &amp; Power Co"/>
    <x v="2"/>
    <x v="22"/>
  </r>
  <r>
    <n v="5"/>
    <n v="122"/>
    <x v="36"/>
    <s v="101000 Plant In Service"/>
    <n v="1"/>
    <n v="40782.15"/>
    <n v="0"/>
    <n v="0"/>
    <n v="0"/>
    <n v="0"/>
    <n v="0"/>
    <n v="40782.15"/>
    <s v="Wyoming"/>
    <d v="2021-12-01T00:00:00"/>
    <x v="0"/>
    <x v="8"/>
    <x v="0"/>
    <s v="Cheyenne Light Fuel &amp; Power Co"/>
    <x v="2"/>
    <x v="22"/>
  </r>
  <r>
    <n v="5"/>
    <n v="122"/>
    <x v="36"/>
    <s v="101000 Plant In Service"/>
    <n v="1"/>
    <n v="40782.15"/>
    <n v="0"/>
    <n v="0"/>
    <n v="0"/>
    <n v="0"/>
    <n v="0"/>
    <n v="40782.15"/>
    <s v="Wyoming"/>
    <d v="2021-12-01T00:00:00"/>
    <x v="0"/>
    <x v="9"/>
    <x v="0"/>
    <s v="Cheyenne Light Fuel &amp; Power Co"/>
    <x v="2"/>
    <x v="22"/>
  </r>
  <r>
    <n v="5"/>
    <n v="122"/>
    <x v="36"/>
    <s v="101000 Plant In Service"/>
    <n v="1"/>
    <n v="40782.15"/>
    <n v="0"/>
    <n v="0"/>
    <n v="0"/>
    <n v="0"/>
    <n v="0"/>
    <n v="40782.15"/>
    <s v="Wyoming"/>
    <d v="2021-12-01T00:00:00"/>
    <x v="0"/>
    <x v="10"/>
    <x v="0"/>
    <s v="Cheyenne Light Fuel &amp; Power Co"/>
    <x v="2"/>
    <x v="22"/>
  </r>
  <r>
    <n v="5"/>
    <n v="122"/>
    <x v="36"/>
    <s v="101000 Plant In Service"/>
    <n v="1"/>
    <n v="40782.15"/>
    <n v="0"/>
    <n v="0"/>
    <n v="0"/>
    <n v="0"/>
    <n v="0"/>
    <n v="40782.15"/>
    <s v="Wyoming"/>
    <d v="2021-12-01T00:00:00"/>
    <x v="0"/>
    <x v="11"/>
    <x v="0"/>
    <s v="Cheyenne Light Fuel &amp; Power Co"/>
    <x v="2"/>
    <x v="22"/>
  </r>
  <r>
    <n v="5"/>
    <n v="122"/>
    <x v="36"/>
    <s v="101000 Plant In Service"/>
    <n v="1"/>
    <n v="40782.15"/>
    <n v="0"/>
    <n v="0"/>
    <n v="0"/>
    <n v="0"/>
    <n v="0"/>
    <n v="40782.15"/>
    <s v="Wyoming"/>
    <d v="2021-12-01T00:00:00"/>
    <x v="0"/>
    <x v="12"/>
    <x v="0"/>
    <s v="Cheyenne Light Fuel &amp; Power Co"/>
    <x v="2"/>
    <x v="22"/>
  </r>
  <r>
    <n v="5"/>
    <n v="122"/>
    <x v="37"/>
    <s v="101000 Plant In Service"/>
    <n v="1"/>
    <n v="663756.34"/>
    <n v="0"/>
    <n v="0"/>
    <n v="0"/>
    <n v="0"/>
    <n v="0"/>
    <n v="663756.34"/>
    <s v="Wyoming"/>
    <d v="2021-12-01T00:00:00"/>
    <x v="0"/>
    <x v="0"/>
    <x v="0"/>
    <s v="Cheyenne Light Fuel &amp; Power Co"/>
    <x v="3"/>
    <x v="23"/>
  </r>
  <r>
    <n v="5"/>
    <n v="122"/>
    <x v="37"/>
    <s v="101000 Plant In Service"/>
    <n v="1"/>
    <n v="663756.34"/>
    <n v="0"/>
    <n v="0"/>
    <n v="0"/>
    <n v="0"/>
    <n v="0"/>
    <n v="663756.34"/>
    <s v="Wyoming"/>
    <d v="2021-12-01T00:00:00"/>
    <x v="0"/>
    <x v="1"/>
    <x v="0"/>
    <s v="Cheyenne Light Fuel &amp; Power Co"/>
    <x v="3"/>
    <x v="23"/>
  </r>
  <r>
    <n v="5"/>
    <n v="122"/>
    <x v="37"/>
    <s v="101000 Plant In Service"/>
    <n v="1"/>
    <n v="663756.34"/>
    <n v="0"/>
    <n v="0"/>
    <n v="0"/>
    <n v="0"/>
    <n v="0"/>
    <n v="663756.34"/>
    <s v="Wyoming"/>
    <d v="2021-12-01T00:00:00"/>
    <x v="0"/>
    <x v="2"/>
    <x v="0"/>
    <s v="Cheyenne Light Fuel &amp; Power Co"/>
    <x v="3"/>
    <x v="23"/>
  </r>
  <r>
    <n v="5"/>
    <n v="122"/>
    <x v="37"/>
    <s v="101000 Plant In Service"/>
    <n v="1"/>
    <n v="663756.34"/>
    <n v="0"/>
    <n v="0"/>
    <n v="0"/>
    <n v="0"/>
    <n v="0"/>
    <n v="663756.34"/>
    <s v="Wyoming"/>
    <d v="2021-12-01T00:00:00"/>
    <x v="0"/>
    <x v="3"/>
    <x v="0"/>
    <s v="Cheyenne Light Fuel &amp; Power Co"/>
    <x v="3"/>
    <x v="23"/>
  </r>
  <r>
    <n v="5"/>
    <n v="122"/>
    <x v="37"/>
    <s v="101000 Plant In Service"/>
    <n v="1"/>
    <n v="663756.34"/>
    <n v="0"/>
    <n v="0"/>
    <n v="0"/>
    <n v="0"/>
    <n v="0"/>
    <n v="663756.34"/>
    <s v="Wyoming"/>
    <d v="2021-12-01T00:00:00"/>
    <x v="0"/>
    <x v="4"/>
    <x v="0"/>
    <s v="Cheyenne Light Fuel &amp; Power Co"/>
    <x v="3"/>
    <x v="23"/>
  </r>
  <r>
    <n v="5"/>
    <n v="122"/>
    <x v="37"/>
    <s v="101000 Plant In Service"/>
    <n v="1"/>
    <n v="663756.34"/>
    <n v="0"/>
    <n v="0"/>
    <n v="0"/>
    <n v="0"/>
    <n v="0"/>
    <n v="663756.34"/>
    <s v="Wyoming"/>
    <d v="2021-12-01T00:00:00"/>
    <x v="0"/>
    <x v="5"/>
    <x v="0"/>
    <s v="Cheyenne Light Fuel &amp; Power Co"/>
    <x v="3"/>
    <x v="23"/>
  </r>
  <r>
    <n v="5"/>
    <n v="122"/>
    <x v="37"/>
    <s v="101000 Plant In Service"/>
    <n v="1"/>
    <n v="663756.34"/>
    <n v="0"/>
    <n v="0"/>
    <n v="0"/>
    <n v="0"/>
    <n v="0"/>
    <n v="663756.34"/>
    <s v="Wyoming"/>
    <d v="2021-12-01T00:00:00"/>
    <x v="0"/>
    <x v="6"/>
    <x v="0"/>
    <s v="Cheyenne Light Fuel &amp; Power Co"/>
    <x v="3"/>
    <x v="23"/>
  </r>
  <r>
    <n v="5"/>
    <n v="122"/>
    <x v="37"/>
    <s v="101000 Plant In Service"/>
    <n v="1"/>
    <n v="663756.34"/>
    <n v="0"/>
    <n v="0"/>
    <n v="0"/>
    <n v="0"/>
    <n v="0"/>
    <n v="663756.34"/>
    <s v="Wyoming"/>
    <d v="2021-12-01T00:00:00"/>
    <x v="0"/>
    <x v="7"/>
    <x v="0"/>
    <s v="Cheyenne Light Fuel &amp; Power Co"/>
    <x v="3"/>
    <x v="23"/>
  </r>
  <r>
    <n v="5"/>
    <n v="122"/>
    <x v="37"/>
    <s v="101000 Plant In Service"/>
    <n v="1"/>
    <n v="663756.34"/>
    <n v="0"/>
    <n v="0"/>
    <n v="0"/>
    <n v="0"/>
    <n v="0"/>
    <n v="663756.34"/>
    <s v="Wyoming"/>
    <d v="2021-12-01T00:00:00"/>
    <x v="0"/>
    <x v="8"/>
    <x v="0"/>
    <s v="Cheyenne Light Fuel &amp; Power Co"/>
    <x v="3"/>
    <x v="23"/>
  </r>
  <r>
    <n v="5"/>
    <n v="122"/>
    <x v="37"/>
    <s v="101000 Plant In Service"/>
    <n v="1"/>
    <n v="663756.34"/>
    <n v="0"/>
    <n v="0"/>
    <n v="4"/>
    <n v="0"/>
    <n v="0"/>
    <n v="663760.34"/>
    <s v="Wyoming"/>
    <d v="2021-12-01T00:00:00"/>
    <x v="0"/>
    <x v="9"/>
    <x v="0"/>
    <s v="Cheyenne Light Fuel &amp; Power Co"/>
    <x v="3"/>
    <x v="23"/>
  </r>
  <r>
    <n v="5"/>
    <n v="122"/>
    <x v="37"/>
    <s v="101000 Plant In Service"/>
    <n v="1"/>
    <n v="663760.34"/>
    <n v="0"/>
    <n v="0"/>
    <n v="0"/>
    <n v="0"/>
    <n v="0"/>
    <n v="663760.34"/>
    <s v="Wyoming"/>
    <d v="2021-12-01T00:00:00"/>
    <x v="0"/>
    <x v="10"/>
    <x v="0"/>
    <s v="Cheyenne Light Fuel &amp; Power Co"/>
    <x v="3"/>
    <x v="23"/>
  </r>
  <r>
    <n v="5"/>
    <n v="122"/>
    <x v="37"/>
    <s v="101000 Plant In Service"/>
    <n v="1"/>
    <n v="663760.34"/>
    <n v="0"/>
    <n v="0"/>
    <n v="0"/>
    <n v="0"/>
    <n v="0"/>
    <n v="663760.34"/>
    <s v="Wyoming"/>
    <d v="2021-12-01T00:00:00"/>
    <x v="0"/>
    <x v="11"/>
    <x v="0"/>
    <s v="Cheyenne Light Fuel &amp; Power Co"/>
    <x v="3"/>
    <x v="23"/>
  </r>
  <r>
    <n v="5"/>
    <n v="122"/>
    <x v="37"/>
    <s v="101000 Plant In Service"/>
    <n v="1"/>
    <n v="663760.34"/>
    <n v="8597424.5399999991"/>
    <n v="0"/>
    <n v="0"/>
    <n v="0"/>
    <n v="0"/>
    <n v="9261184.8800000008"/>
    <s v="Wyoming"/>
    <d v="2021-12-01T00:00:00"/>
    <x v="0"/>
    <x v="12"/>
    <x v="0"/>
    <s v="Cheyenne Light Fuel &amp; Power Co"/>
    <x v="3"/>
    <x v="23"/>
  </r>
  <r>
    <n v="5"/>
    <n v="122"/>
    <x v="38"/>
    <s v="101000 Plant In Service"/>
    <n v="1"/>
    <n v="932237.61"/>
    <n v="0"/>
    <n v="0"/>
    <n v="0"/>
    <n v="0"/>
    <n v="0"/>
    <n v="932237.61"/>
    <s v="Wyoming"/>
    <d v="2021-12-01T00:00:00"/>
    <x v="0"/>
    <x v="0"/>
    <x v="0"/>
    <s v="Cheyenne Light Fuel &amp; Power Co"/>
    <x v="3"/>
    <x v="23"/>
  </r>
  <r>
    <n v="5"/>
    <n v="122"/>
    <x v="38"/>
    <s v="101000 Plant In Service"/>
    <n v="1"/>
    <n v="932237.61"/>
    <n v="0"/>
    <n v="0"/>
    <n v="0"/>
    <n v="0"/>
    <n v="0"/>
    <n v="932237.61"/>
    <s v="Wyoming"/>
    <d v="2021-12-01T00:00:00"/>
    <x v="0"/>
    <x v="1"/>
    <x v="0"/>
    <s v="Cheyenne Light Fuel &amp; Power Co"/>
    <x v="3"/>
    <x v="23"/>
  </r>
  <r>
    <n v="5"/>
    <n v="122"/>
    <x v="38"/>
    <s v="101000 Plant In Service"/>
    <n v="1"/>
    <n v="932237.61"/>
    <n v="160.65"/>
    <n v="0"/>
    <n v="0"/>
    <n v="0"/>
    <n v="0"/>
    <n v="932398.26"/>
    <s v="Wyoming"/>
    <d v="2021-12-01T00:00:00"/>
    <x v="0"/>
    <x v="2"/>
    <x v="0"/>
    <s v="Cheyenne Light Fuel &amp; Power Co"/>
    <x v="3"/>
    <x v="23"/>
  </r>
  <r>
    <n v="5"/>
    <n v="122"/>
    <x v="38"/>
    <s v="101000 Plant In Service"/>
    <n v="1"/>
    <n v="932398.26"/>
    <n v="0"/>
    <n v="0"/>
    <n v="0"/>
    <n v="0"/>
    <n v="0"/>
    <n v="932398.26"/>
    <s v="Wyoming"/>
    <d v="2021-12-01T00:00:00"/>
    <x v="0"/>
    <x v="3"/>
    <x v="0"/>
    <s v="Cheyenne Light Fuel &amp; Power Co"/>
    <x v="3"/>
    <x v="23"/>
  </r>
  <r>
    <n v="5"/>
    <n v="122"/>
    <x v="38"/>
    <s v="101000 Plant In Service"/>
    <n v="1"/>
    <n v="932398.26"/>
    <n v="0"/>
    <n v="0"/>
    <n v="0"/>
    <n v="0"/>
    <n v="0"/>
    <n v="932398.26"/>
    <s v="Wyoming"/>
    <d v="2021-12-01T00:00:00"/>
    <x v="0"/>
    <x v="4"/>
    <x v="0"/>
    <s v="Cheyenne Light Fuel &amp; Power Co"/>
    <x v="3"/>
    <x v="23"/>
  </r>
  <r>
    <n v="5"/>
    <n v="122"/>
    <x v="38"/>
    <s v="101000 Plant In Service"/>
    <n v="1"/>
    <n v="932398.26"/>
    <n v="0"/>
    <n v="0"/>
    <n v="0"/>
    <n v="0"/>
    <n v="0"/>
    <n v="932398.26"/>
    <s v="Wyoming"/>
    <d v="2021-12-01T00:00:00"/>
    <x v="0"/>
    <x v="5"/>
    <x v="0"/>
    <s v="Cheyenne Light Fuel &amp; Power Co"/>
    <x v="3"/>
    <x v="23"/>
  </r>
  <r>
    <n v="5"/>
    <n v="122"/>
    <x v="38"/>
    <s v="101000 Plant In Service"/>
    <n v="1"/>
    <n v="932398.26"/>
    <n v="0"/>
    <n v="0"/>
    <n v="0"/>
    <n v="0"/>
    <n v="0"/>
    <n v="932398.26"/>
    <s v="Wyoming"/>
    <d v="2021-12-01T00:00:00"/>
    <x v="0"/>
    <x v="6"/>
    <x v="0"/>
    <s v="Cheyenne Light Fuel &amp; Power Co"/>
    <x v="3"/>
    <x v="23"/>
  </r>
  <r>
    <n v="5"/>
    <n v="122"/>
    <x v="38"/>
    <s v="101000 Plant In Service"/>
    <n v="1"/>
    <n v="932398.26"/>
    <n v="0"/>
    <n v="0"/>
    <n v="0"/>
    <n v="0"/>
    <n v="0"/>
    <n v="932398.26"/>
    <s v="Wyoming"/>
    <d v="2021-12-01T00:00:00"/>
    <x v="0"/>
    <x v="7"/>
    <x v="0"/>
    <s v="Cheyenne Light Fuel &amp; Power Co"/>
    <x v="3"/>
    <x v="23"/>
  </r>
  <r>
    <n v="5"/>
    <n v="122"/>
    <x v="38"/>
    <s v="101000 Plant In Service"/>
    <n v="1"/>
    <n v="932398.26"/>
    <n v="0"/>
    <n v="0"/>
    <n v="0"/>
    <n v="0"/>
    <n v="0"/>
    <n v="932398.26"/>
    <s v="Wyoming"/>
    <d v="2021-12-01T00:00:00"/>
    <x v="0"/>
    <x v="8"/>
    <x v="0"/>
    <s v="Cheyenne Light Fuel &amp; Power Co"/>
    <x v="3"/>
    <x v="23"/>
  </r>
  <r>
    <n v="5"/>
    <n v="122"/>
    <x v="38"/>
    <s v="101000 Plant In Service"/>
    <n v="1"/>
    <n v="932398.26"/>
    <n v="0"/>
    <n v="0"/>
    <n v="0"/>
    <n v="0"/>
    <n v="0"/>
    <n v="932398.26"/>
    <s v="Wyoming"/>
    <d v="2021-12-01T00:00:00"/>
    <x v="0"/>
    <x v="9"/>
    <x v="0"/>
    <s v="Cheyenne Light Fuel &amp; Power Co"/>
    <x v="3"/>
    <x v="23"/>
  </r>
  <r>
    <n v="5"/>
    <n v="122"/>
    <x v="38"/>
    <s v="101000 Plant In Service"/>
    <n v="1"/>
    <n v="932398.26"/>
    <n v="0"/>
    <n v="0"/>
    <n v="0"/>
    <n v="0"/>
    <n v="0"/>
    <n v="932398.26"/>
    <s v="Wyoming"/>
    <d v="2021-12-01T00:00:00"/>
    <x v="0"/>
    <x v="10"/>
    <x v="0"/>
    <s v="Cheyenne Light Fuel &amp; Power Co"/>
    <x v="3"/>
    <x v="23"/>
  </r>
  <r>
    <n v="5"/>
    <n v="122"/>
    <x v="38"/>
    <s v="101000 Plant In Service"/>
    <n v="1"/>
    <n v="932398.26"/>
    <n v="0"/>
    <n v="0"/>
    <n v="0"/>
    <n v="0"/>
    <n v="0"/>
    <n v="932398.26"/>
    <s v="Wyoming"/>
    <d v="2021-12-01T00:00:00"/>
    <x v="0"/>
    <x v="11"/>
    <x v="0"/>
    <s v="Cheyenne Light Fuel &amp; Power Co"/>
    <x v="3"/>
    <x v="23"/>
  </r>
  <r>
    <n v="5"/>
    <n v="122"/>
    <x v="38"/>
    <s v="101000 Plant In Service"/>
    <n v="1"/>
    <n v="932398.26"/>
    <n v="0"/>
    <n v="0"/>
    <n v="0"/>
    <n v="0"/>
    <n v="0"/>
    <n v="932398.26"/>
    <s v="Wyoming"/>
    <d v="2021-12-01T00:00:00"/>
    <x v="0"/>
    <x v="12"/>
    <x v="0"/>
    <s v="Cheyenne Light Fuel &amp; Power Co"/>
    <x v="3"/>
    <x v="23"/>
  </r>
  <r>
    <n v="5"/>
    <n v="122"/>
    <x v="39"/>
    <s v="101000 Plant In Service"/>
    <n v="1"/>
    <n v="1224631.6499999999"/>
    <n v="0"/>
    <n v="0"/>
    <n v="0"/>
    <n v="0"/>
    <n v="0"/>
    <n v="1224631.6499999999"/>
    <s v="Wyoming"/>
    <d v="2021-12-01T00:00:00"/>
    <x v="0"/>
    <x v="0"/>
    <x v="0"/>
    <s v="Cheyenne Light Fuel &amp; Power Co"/>
    <x v="3"/>
    <x v="23"/>
  </r>
  <r>
    <n v="5"/>
    <n v="122"/>
    <x v="39"/>
    <s v="101000 Plant In Service"/>
    <n v="1"/>
    <n v="1224631.6499999999"/>
    <n v="0"/>
    <n v="0"/>
    <n v="0"/>
    <n v="0"/>
    <n v="0"/>
    <n v="1224631.6499999999"/>
    <s v="Wyoming"/>
    <d v="2021-12-01T00:00:00"/>
    <x v="0"/>
    <x v="1"/>
    <x v="0"/>
    <s v="Cheyenne Light Fuel &amp; Power Co"/>
    <x v="3"/>
    <x v="23"/>
  </r>
  <r>
    <n v="5"/>
    <n v="122"/>
    <x v="39"/>
    <s v="101000 Plant In Service"/>
    <n v="1"/>
    <n v="1224631.6499999999"/>
    <n v="0"/>
    <n v="0"/>
    <n v="0"/>
    <n v="0"/>
    <n v="0"/>
    <n v="1224631.6499999999"/>
    <s v="Wyoming"/>
    <d v="2021-12-01T00:00:00"/>
    <x v="0"/>
    <x v="2"/>
    <x v="0"/>
    <s v="Cheyenne Light Fuel &amp; Power Co"/>
    <x v="3"/>
    <x v="23"/>
  </r>
  <r>
    <n v="5"/>
    <n v="122"/>
    <x v="39"/>
    <s v="101000 Plant In Service"/>
    <n v="1"/>
    <n v="1224631.6499999999"/>
    <n v="0"/>
    <n v="0"/>
    <n v="0"/>
    <n v="0"/>
    <n v="0"/>
    <n v="1224631.6499999999"/>
    <s v="Wyoming"/>
    <d v="2021-12-01T00:00:00"/>
    <x v="0"/>
    <x v="3"/>
    <x v="0"/>
    <s v="Cheyenne Light Fuel &amp; Power Co"/>
    <x v="3"/>
    <x v="23"/>
  </r>
  <r>
    <n v="5"/>
    <n v="122"/>
    <x v="39"/>
    <s v="101000 Plant In Service"/>
    <n v="1"/>
    <n v="1224631.6499999999"/>
    <n v="0"/>
    <n v="0"/>
    <n v="0"/>
    <n v="0"/>
    <n v="0"/>
    <n v="1224631.6499999999"/>
    <s v="Wyoming"/>
    <d v="2021-12-01T00:00:00"/>
    <x v="0"/>
    <x v="4"/>
    <x v="0"/>
    <s v="Cheyenne Light Fuel &amp; Power Co"/>
    <x v="3"/>
    <x v="23"/>
  </r>
  <r>
    <n v="5"/>
    <n v="122"/>
    <x v="39"/>
    <s v="101000 Plant In Service"/>
    <n v="1"/>
    <n v="1224631.6499999999"/>
    <n v="0"/>
    <n v="0"/>
    <n v="0"/>
    <n v="0"/>
    <n v="0"/>
    <n v="1224631.6499999999"/>
    <s v="Wyoming"/>
    <d v="2021-12-01T00:00:00"/>
    <x v="0"/>
    <x v="5"/>
    <x v="0"/>
    <s v="Cheyenne Light Fuel &amp; Power Co"/>
    <x v="3"/>
    <x v="23"/>
  </r>
  <r>
    <n v="5"/>
    <n v="122"/>
    <x v="39"/>
    <s v="101000 Plant In Service"/>
    <n v="1"/>
    <n v="1224631.6499999999"/>
    <n v="0"/>
    <n v="0"/>
    <n v="0"/>
    <n v="0"/>
    <n v="0"/>
    <n v="1224631.6499999999"/>
    <s v="Wyoming"/>
    <d v="2021-12-01T00:00:00"/>
    <x v="0"/>
    <x v="6"/>
    <x v="0"/>
    <s v="Cheyenne Light Fuel &amp; Power Co"/>
    <x v="3"/>
    <x v="23"/>
  </r>
  <r>
    <n v="5"/>
    <n v="122"/>
    <x v="39"/>
    <s v="101000 Plant In Service"/>
    <n v="1"/>
    <n v="1224631.6499999999"/>
    <n v="0"/>
    <n v="0"/>
    <n v="0"/>
    <n v="0"/>
    <n v="0"/>
    <n v="1224631.6499999999"/>
    <s v="Wyoming"/>
    <d v="2021-12-01T00:00:00"/>
    <x v="0"/>
    <x v="7"/>
    <x v="0"/>
    <s v="Cheyenne Light Fuel &amp; Power Co"/>
    <x v="3"/>
    <x v="23"/>
  </r>
  <r>
    <n v="5"/>
    <n v="122"/>
    <x v="39"/>
    <s v="101000 Plant In Service"/>
    <n v="1"/>
    <n v="1224631.6499999999"/>
    <n v="0"/>
    <n v="0"/>
    <n v="0"/>
    <n v="0"/>
    <n v="0"/>
    <n v="1224631.6499999999"/>
    <s v="Wyoming"/>
    <d v="2021-12-01T00:00:00"/>
    <x v="0"/>
    <x v="8"/>
    <x v="0"/>
    <s v="Cheyenne Light Fuel &amp; Power Co"/>
    <x v="3"/>
    <x v="23"/>
  </r>
  <r>
    <n v="5"/>
    <n v="122"/>
    <x v="39"/>
    <s v="101000 Plant In Service"/>
    <n v="1"/>
    <n v="1224631.6499999999"/>
    <n v="0"/>
    <n v="0"/>
    <n v="0"/>
    <n v="0"/>
    <n v="0"/>
    <n v="1224631.6499999999"/>
    <s v="Wyoming"/>
    <d v="2021-12-01T00:00:00"/>
    <x v="0"/>
    <x v="9"/>
    <x v="0"/>
    <s v="Cheyenne Light Fuel &amp; Power Co"/>
    <x v="3"/>
    <x v="23"/>
  </r>
  <r>
    <n v="5"/>
    <n v="122"/>
    <x v="39"/>
    <s v="101000 Plant In Service"/>
    <n v="1"/>
    <n v="1224631.6499999999"/>
    <n v="0"/>
    <n v="0"/>
    <n v="0"/>
    <n v="0"/>
    <n v="0"/>
    <n v="1224631.6499999999"/>
    <s v="Wyoming"/>
    <d v="2021-12-01T00:00:00"/>
    <x v="0"/>
    <x v="10"/>
    <x v="0"/>
    <s v="Cheyenne Light Fuel &amp; Power Co"/>
    <x v="3"/>
    <x v="23"/>
  </r>
  <r>
    <n v="5"/>
    <n v="122"/>
    <x v="39"/>
    <s v="101000 Plant In Service"/>
    <n v="1"/>
    <n v="1224631.6499999999"/>
    <n v="0"/>
    <n v="0"/>
    <n v="0"/>
    <n v="0"/>
    <n v="0"/>
    <n v="1224631.6499999999"/>
    <s v="Wyoming"/>
    <d v="2021-12-01T00:00:00"/>
    <x v="0"/>
    <x v="11"/>
    <x v="0"/>
    <s v="Cheyenne Light Fuel &amp; Power Co"/>
    <x v="3"/>
    <x v="23"/>
  </r>
  <r>
    <n v="5"/>
    <n v="122"/>
    <x v="39"/>
    <s v="101000 Plant In Service"/>
    <n v="1"/>
    <n v="1224631.6499999999"/>
    <n v="46494.559999999998"/>
    <n v="0"/>
    <n v="0"/>
    <n v="0"/>
    <n v="0"/>
    <n v="1271126.21"/>
    <s v="Wyoming"/>
    <d v="2021-12-01T00:00:00"/>
    <x v="0"/>
    <x v="12"/>
    <x v="0"/>
    <s v="Cheyenne Light Fuel &amp; Power Co"/>
    <x v="3"/>
    <x v="23"/>
  </r>
  <r>
    <n v="5"/>
    <n v="122"/>
    <x v="40"/>
    <s v="101000 Plant In Service"/>
    <n v="1"/>
    <n v="1503262.99"/>
    <n v="0"/>
    <n v="0"/>
    <n v="0"/>
    <n v="0"/>
    <n v="0"/>
    <n v="1503262.99"/>
    <s v="Wyoming"/>
    <d v="2021-12-01T00:00:00"/>
    <x v="0"/>
    <x v="0"/>
    <x v="0"/>
    <s v="Cheyenne Light Fuel &amp; Power Co"/>
    <x v="3"/>
    <x v="24"/>
  </r>
  <r>
    <n v="5"/>
    <n v="122"/>
    <x v="40"/>
    <s v="101000 Plant In Service"/>
    <n v="1"/>
    <n v="1503262.99"/>
    <n v="0"/>
    <n v="0"/>
    <n v="0"/>
    <n v="0"/>
    <n v="0"/>
    <n v="1503262.99"/>
    <s v="Wyoming"/>
    <d v="2021-12-01T00:00:00"/>
    <x v="0"/>
    <x v="1"/>
    <x v="0"/>
    <s v="Cheyenne Light Fuel &amp; Power Co"/>
    <x v="3"/>
    <x v="24"/>
  </r>
  <r>
    <n v="5"/>
    <n v="122"/>
    <x v="40"/>
    <s v="101000 Plant In Service"/>
    <n v="1"/>
    <n v="1503262.99"/>
    <n v="0"/>
    <n v="0"/>
    <n v="0"/>
    <n v="0"/>
    <n v="0"/>
    <n v="1503262.99"/>
    <s v="Wyoming"/>
    <d v="2021-12-01T00:00:00"/>
    <x v="0"/>
    <x v="2"/>
    <x v="0"/>
    <s v="Cheyenne Light Fuel &amp; Power Co"/>
    <x v="3"/>
    <x v="24"/>
  </r>
  <r>
    <n v="5"/>
    <n v="122"/>
    <x v="40"/>
    <s v="101000 Plant In Service"/>
    <n v="1"/>
    <n v="1503262.99"/>
    <n v="0"/>
    <n v="0"/>
    <n v="0"/>
    <n v="0"/>
    <n v="0"/>
    <n v="1503262.99"/>
    <s v="Wyoming"/>
    <d v="2021-12-01T00:00:00"/>
    <x v="0"/>
    <x v="3"/>
    <x v="0"/>
    <s v="Cheyenne Light Fuel &amp; Power Co"/>
    <x v="3"/>
    <x v="24"/>
  </r>
  <r>
    <n v="5"/>
    <n v="122"/>
    <x v="40"/>
    <s v="101000 Plant In Service"/>
    <n v="1"/>
    <n v="1503262.99"/>
    <n v="0"/>
    <n v="0"/>
    <n v="0"/>
    <n v="0"/>
    <n v="0"/>
    <n v="1503262.99"/>
    <s v="Wyoming"/>
    <d v="2021-12-01T00:00:00"/>
    <x v="0"/>
    <x v="4"/>
    <x v="0"/>
    <s v="Cheyenne Light Fuel &amp; Power Co"/>
    <x v="3"/>
    <x v="24"/>
  </r>
  <r>
    <n v="5"/>
    <n v="122"/>
    <x v="40"/>
    <s v="101000 Plant In Service"/>
    <n v="1"/>
    <n v="1503262.99"/>
    <n v="0"/>
    <n v="0"/>
    <n v="0"/>
    <n v="0"/>
    <n v="0"/>
    <n v="1503262.99"/>
    <s v="Wyoming"/>
    <d v="2021-12-01T00:00:00"/>
    <x v="0"/>
    <x v="5"/>
    <x v="0"/>
    <s v="Cheyenne Light Fuel &amp; Power Co"/>
    <x v="3"/>
    <x v="24"/>
  </r>
  <r>
    <n v="5"/>
    <n v="122"/>
    <x v="40"/>
    <s v="101000 Plant In Service"/>
    <n v="1"/>
    <n v="1503262.99"/>
    <n v="0"/>
    <n v="0"/>
    <n v="0"/>
    <n v="0"/>
    <n v="0"/>
    <n v="1503262.99"/>
    <s v="Wyoming"/>
    <d v="2021-12-01T00:00:00"/>
    <x v="0"/>
    <x v="6"/>
    <x v="0"/>
    <s v="Cheyenne Light Fuel &amp; Power Co"/>
    <x v="3"/>
    <x v="24"/>
  </r>
  <r>
    <n v="5"/>
    <n v="122"/>
    <x v="40"/>
    <s v="101000 Plant In Service"/>
    <n v="1"/>
    <n v="1503262.99"/>
    <n v="0"/>
    <n v="0"/>
    <n v="0"/>
    <n v="0"/>
    <n v="0"/>
    <n v="1503262.99"/>
    <s v="Wyoming"/>
    <d v="2021-12-01T00:00:00"/>
    <x v="0"/>
    <x v="7"/>
    <x v="0"/>
    <s v="Cheyenne Light Fuel &amp; Power Co"/>
    <x v="3"/>
    <x v="24"/>
  </r>
  <r>
    <n v="5"/>
    <n v="122"/>
    <x v="40"/>
    <s v="101000 Plant In Service"/>
    <n v="1"/>
    <n v="1503262.99"/>
    <n v="0"/>
    <n v="0"/>
    <n v="0"/>
    <n v="0"/>
    <n v="0"/>
    <n v="1503262.99"/>
    <s v="Wyoming"/>
    <d v="2021-12-01T00:00:00"/>
    <x v="0"/>
    <x v="8"/>
    <x v="0"/>
    <s v="Cheyenne Light Fuel &amp; Power Co"/>
    <x v="3"/>
    <x v="24"/>
  </r>
  <r>
    <n v="5"/>
    <n v="122"/>
    <x v="40"/>
    <s v="101000 Plant In Service"/>
    <n v="1"/>
    <n v="1503262.99"/>
    <n v="0"/>
    <n v="0"/>
    <n v="0"/>
    <n v="0"/>
    <n v="0"/>
    <n v="1503262.99"/>
    <s v="Wyoming"/>
    <d v="2021-12-01T00:00:00"/>
    <x v="0"/>
    <x v="9"/>
    <x v="0"/>
    <s v="Cheyenne Light Fuel &amp; Power Co"/>
    <x v="3"/>
    <x v="24"/>
  </r>
  <r>
    <n v="5"/>
    <n v="122"/>
    <x v="40"/>
    <s v="101000 Plant In Service"/>
    <n v="1"/>
    <n v="1503262.99"/>
    <n v="0"/>
    <n v="0"/>
    <n v="0"/>
    <n v="0"/>
    <n v="0"/>
    <n v="1503262.99"/>
    <s v="Wyoming"/>
    <d v="2021-12-01T00:00:00"/>
    <x v="0"/>
    <x v="10"/>
    <x v="0"/>
    <s v="Cheyenne Light Fuel &amp; Power Co"/>
    <x v="3"/>
    <x v="24"/>
  </r>
  <r>
    <n v="5"/>
    <n v="122"/>
    <x v="40"/>
    <s v="101000 Plant In Service"/>
    <n v="1"/>
    <n v="1503262.99"/>
    <n v="0"/>
    <n v="-17100"/>
    <n v="0"/>
    <n v="0"/>
    <n v="0"/>
    <n v="1486162.99"/>
    <s v="Wyoming"/>
    <d v="2021-12-01T00:00:00"/>
    <x v="0"/>
    <x v="11"/>
    <x v="0"/>
    <s v="Cheyenne Light Fuel &amp; Power Co"/>
    <x v="3"/>
    <x v="24"/>
  </r>
  <r>
    <n v="5"/>
    <n v="122"/>
    <x v="40"/>
    <s v="101000 Plant In Service"/>
    <n v="1"/>
    <n v="1486162.99"/>
    <n v="0"/>
    <n v="0"/>
    <n v="0"/>
    <n v="0"/>
    <n v="0"/>
    <n v="1486162.99"/>
    <s v="Wyoming"/>
    <d v="2021-12-01T00:00:00"/>
    <x v="0"/>
    <x v="12"/>
    <x v="0"/>
    <s v="Cheyenne Light Fuel &amp; Power Co"/>
    <x v="3"/>
    <x v="24"/>
  </r>
  <r>
    <n v="5"/>
    <n v="122"/>
    <x v="41"/>
    <s v="101000 Plant In Service"/>
    <n v="1"/>
    <n v="1943223.4500000002"/>
    <n v="51.870000000000005"/>
    <n v="0"/>
    <n v="0"/>
    <n v="0"/>
    <n v="0"/>
    <n v="1943275.32"/>
    <s v="Wyoming"/>
    <d v="2021-12-01T00:00:00"/>
    <x v="0"/>
    <x v="0"/>
    <x v="0"/>
    <s v="Cheyenne Light Fuel &amp; Power Co"/>
    <x v="3"/>
    <x v="24"/>
  </r>
  <r>
    <n v="5"/>
    <n v="122"/>
    <x v="41"/>
    <s v="101000 Plant In Service"/>
    <n v="1"/>
    <n v="1943275.32"/>
    <n v="0"/>
    <n v="0"/>
    <n v="0"/>
    <n v="0"/>
    <n v="0"/>
    <n v="1943275.32"/>
    <s v="Wyoming"/>
    <d v="2021-12-01T00:00:00"/>
    <x v="0"/>
    <x v="1"/>
    <x v="0"/>
    <s v="Cheyenne Light Fuel &amp; Power Co"/>
    <x v="3"/>
    <x v="24"/>
  </r>
  <r>
    <n v="5"/>
    <n v="122"/>
    <x v="41"/>
    <s v="101000 Plant In Service"/>
    <n v="1"/>
    <n v="1943275.32"/>
    <n v="0"/>
    <n v="0"/>
    <n v="0"/>
    <n v="0"/>
    <n v="0"/>
    <n v="1943275.32"/>
    <s v="Wyoming"/>
    <d v="2021-12-01T00:00:00"/>
    <x v="0"/>
    <x v="2"/>
    <x v="0"/>
    <s v="Cheyenne Light Fuel &amp; Power Co"/>
    <x v="3"/>
    <x v="24"/>
  </r>
  <r>
    <n v="5"/>
    <n v="122"/>
    <x v="41"/>
    <s v="101000 Plant In Service"/>
    <n v="1"/>
    <n v="1943275.32"/>
    <n v="0"/>
    <n v="0"/>
    <n v="0"/>
    <n v="0"/>
    <n v="0"/>
    <n v="1943275.32"/>
    <s v="Wyoming"/>
    <d v="2021-12-01T00:00:00"/>
    <x v="0"/>
    <x v="3"/>
    <x v="0"/>
    <s v="Cheyenne Light Fuel &amp; Power Co"/>
    <x v="3"/>
    <x v="24"/>
  </r>
  <r>
    <n v="5"/>
    <n v="122"/>
    <x v="41"/>
    <s v="101000 Plant In Service"/>
    <n v="1"/>
    <n v="1943275.32"/>
    <n v="0"/>
    <n v="-6027.45"/>
    <n v="0"/>
    <n v="0"/>
    <n v="0"/>
    <n v="1937247.87"/>
    <s v="Wyoming"/>
    <d v="2021-12-01T00:00:00"/>
    <x v="0"/>
    <x v="4"/>
    <x v="0"/>
    <s v="Cheyenne Light Fuel &amp; Power Co"/>
    <x v="3"/>
    <x v="24"/>
  </r>
  <r>
    <n v="5"/>
    <n v="122"/>
    <x v="41"/>
    <s v="101000 Plant In Service"/>
    <n v="1"/>
    <n v="1937247.87"/>
    <n v="0"/>
    <n v="0"/>
    <n v="0"/>
    <n v="0"/>
    <n v="0"/>
    <n v="1937247.87"/>
    <s v="Wyoming"/>
    <d v="2021-12-01T00:00:00"/>
    <x v="0"/>
    <x v="5"/>
    <x v="0"/>
    <s v="Cheyenne Light Fuel &amp; Power Co"/>
    <x v="3"/>
    <x v="24"/>
  </r>
  <r>
    <n v="5"/>
    <n v="122"/>
    <x v="41"/>
    <s v="101000 Plant In Service"/>
    <n v="1"/>
    <n v="1937247.87"/>
    <n v="0"/>
    <n v="0"/>
    <n v="0"/>
    <n v="0"/>
    <n v="0"/>
    <n v="1937247.87"/>
    <s v="Wyoming"/>
    <d v="2021-12-01T00:00:00"/>
    <x v="0"/>
    <x v="6"/>
    <x v="0"/>
    <s v="Cheyenne Light Fuel &amp; Power Co"/>
    <x v="3"/>
    <x v="24"/>
  </r>
  <r>
    <n v="5"/>
    <n v="122"/>
    <x v="41"/>
    <s v="101000 Plant In Service"/>
    <n v="1"/>
    <n v="1937247.87"/>
    <n v="0"/>
    <n v="0"/>
    <n v="0"/>
    <n v="0"/>
    <n v="0"/>
    <n v="1937247.87"/>
    <s v="Wyoming"/>
    <d v="2021-12-01T00:00:00"/>
    <x v="0"/>
    <x v="7"/>
    <x v="0"/>
    <s v="Cheyenne Light Fuel &amp; Power Co"/>
    <x v="3"/>
    <x v="24"/>
  </r>
  <r>
    <n v="5"/>
    <n v="122"/>
    <x v="41"/>
    <s v="101000 Plant In Service"/>
    <n v="1"/>
    <n v="1937247.87"/>
    <n v="0"/>
    <n v="0"/>
    <n v="0"/>
    <n v="0"/>
    <n v="0"/>
    <n v="1937247.87"/>
    <s v="Wyoming"/>
    <d v="2021-12-01T00:00:00"/>
    <x v="0"/>
    <x v="8"/>
    <x v="0"/>
    <s v="Cheyenne Light Fuel &amp; Power Co"/>
    <x v="3"/>
    <x v="24"/>
  </r>
  <r>
    <n v="5"/>
    <n v="122"/>
    <x v="41"/>
    <s v="101000 Plant In Service"/>
    <n v="1"/>
    <n v="1937247.87"/>
    <n v="0"/>
    <n v="0"/>
    <n v="0"/>
    <n v="0"/>
    <n v="0"/>
    <n v="1937247.87"/>
    <s v="Wyoming"/>
    <d v="2021-12-01T00:00:00"/>
    <x v="0"/>
    <x v="9"/>
    <x v="0"/>
    <s v="Cheyenne Light Fuel &amp; Power Co"/>
    <x v="3"/>
    <x v="24"/>
  </r>
  <r>
    <n v="5"/>
    <n v="122"/>
    <x v="41"/>
    <s v="101000 Plant In Service"/>
    <n v="1"/>
    <n v="1937247.87"/>
    <n v="0"/>
    <n v="0"/>
    <n v="0"/>
    <n v="0"/>
    <n v="0"/>
    <n v="1937247.87"/>
    <s v="Wyoming"/>
    <d v="2021-12-01T00:00:00"/>
    <x v="0"/>
    <x v="10"/>
    <x v="0"/>
    <s v="Cheyenne Light Fuel &amp; Power Co"/>
    <x v="3"/>
    <x v="24"/>
  </r>
  <r>
    <n v="5"/>
    <n v="122"/>
    <x v="41"/>
    <s v="101000 Plant In Service"/>
    <n v="1"/>
    <n v="1937247.87"/>
    <n v="5746.04"/>
    <n v="0"/>
    <n v="0"/>
    <n v="0"/>
    <n v="0"/>
    <n v="1942993.9100000001"/>
    <s v="Wyoming"/>
    <d v="2021-12-01T00:00:00"/>
    <x v="0"/>
    <x v="11"/>
    <x v="0"/>
    <s v="Cheyenne Light Fuel &amp; Power Co"/>
    <x v="3"/>
    <x v="24"/>
  </r>
  <r>
    <n v="5"/>
    <n v="122"/>
    <x v="41"/>
    <s v="101000 Plant In Service"/>
    <n v="1"/>
    <n v="1942993.9100000001"/>
    <n v="-26.23"/>
    <n v="0"/>
    <n v="0"/>
    <n v="0"/>
    <n v="0"/>
    <n v="1942967.6800000002"/>
    <s v="Wyoming"/>
    <d v="2021-12-01T00:00:00"/>
    <x v="0"/>
    <x v="12"/>
    <x v="0"/>
    <s v="Cheyenne Light Fuel &amp; Power Co"/>
    <x v="3"/>
    <x v="24"/>
  </r>
  <r>
    <n v="5"/>
    <n v="122"/>
    <x v="42"/>
    <s v="101000 Plant In Service"/>
    <n v="1"/>
    <n v="34957195.200000003"/>
    <n v="177899.61000000002"/>
    <n v="-9584.0400000000009"/>
    <n v="0"/>
    <n v="0"/>
    <n v="0"/>
    <n v="35125510.770000003"/>
    <s v="Wyoming"/>
    <d v="2021-12-01T00:00:00"/>
    <x v="0"/>
    <x v="0"/>
    <x v="0"/>
    <s v="Cheyenne Light Fuel &amp; Power Co"/>
    <x v="3"/>
    <x v="25"/>
  </r>
  <r>
    <n v="5"/>
    <n v="122"/>
    <x v="42"/>
    <s v="101000 Plant In Service"/>
    <n v="1"/>
    <n v="35125510.770000003"/>
    <n v="1001471.11"/>
    <n v="0"/>
    <n v="0"/>
    <n v="0"/>
    <n v="0"/>
    <n v="36126981.880000003"/>
    <s v="Wyoming"/>
    <d v="2021-12-01T00:00:00"/>
    <x v="0"/>
    <x v="1"/>
    <x v="0"/>
    <s v="Cheyenne Light Fuel &amp; Power Co"/>
    <x v="3"/>
    <x v="25"/>
  </r>
  <r>
    <n v="5"/>
    <n v="122"/>
    <x v="42"/>
    <s v="101000 Plant In Service"/>
    <n v="1"/>
    <n v="36126981.880000003"/>
    <n v="-325.51"/>
    <n v="0"/>
    <n v="0"/>
    <n v="0"/>
    <n v="0"/>
    <n v="36126656.369999997"/>
    <s v="Wyoming"/>
    <d v="2021-12-01T00:00:00"/>
    <x v="0"/>
    <x v="2"/>
    <x v="0"/>
    <s v="Cheyenne Light Fuel &amp; Power Co"/>
    <x v="3"/>
    <x v="25"/>
  </r>
  <r>
    <n v="5"/>
    <n v="122"/>
    <x v="42"/>
    <s v="101000 Plant In Service"/>
    <n v="1"/>
    <n v="36126656.369999997"/>
    <n v="6409.13"/>
    <n v="0"/>
    <n v="0"/>
    <n v="0"/>
    <n v="0"/>
    <n v="36133065.5"/>
    <s v="Wyoming"/>
    <d v="2021-12-01T00:00:00"/>
    <x v="0"/>
    <x v="3"/>
    <x v="0"/>
    <s v="Cheyenne Light Fuel &amp; Power Co"/>
    <x v="3"/>
    <x v="25"/>
  </r>
  <r>
    <n v="5"/>
    <n v="122"/>
    <x v="42"/>
    <s v="101000 Plant In Service"/>
    <n v="1"/>
    <n v="36133065.5"/>
    <n v="59019.630000000005"/>
    <n v="-12433.73"/>
    <n v="0"/>
    <n v="0"/>
    <n v="0"/>
    <n v="36179651.399999999"/>
    <s v="Wyoming"/>
    <d v="2021-12-01T00:00:00"/>
    <x v="0"/>
    <x v="4"/>
    <x v="0"/>
    <s v="Cheyenne Light Fuel &amp; Power Co"/>
    <x v="3"/>
    <x v="25"/>
  </r>
  <r>
    <n v="5"/>
    <n v="122"/>
    <x v="42"/>
    <s v="101000 Plant In Service"/>
    <n v="1"/>
    <n v="36179651.399999999"/>
    <n v="35.770000000000003"/>
    <n v="0"/>
    <n v="0"/>
    <n v="0"/>
    <n v="0"/>
    <n v="36179687.170000002"/>
    <s v="Wyoming"/>
    <d v="2021-12-01T00:00:00"/>
    <x v="0"/>
    <x v="5"/>
    <x v="0"/>
    <s v="Cheyenne Light Fuel &amp; Power Co"/>
    <x v="3"/>
    <x v="25"/>
  </r>
  <r>
    <n v="5"/>
    <n v="122"/>
    <x v="42"/>
    <s v="101000 Plant In Service"/>
    <n v="1"/>
    <n v="36179687.170000002"/>
    <n v="4329765.5599999996"/>
    <n v="0"/>
    <n v="0"/>
    <n v="0"/>
    <n v="0"/>
    <n v="40509452.729999997"/>
    <s v="Wyoming"/>
    <d v="2021-12-01T00:00:00"/>
    <x v="0"/>
    <x v="6"/>
    <x v="0"/>
    <s v="Cheyenne Light Fuel &amp; Power Co"/>
    <x v="3"/>
    <x v="25"/>
  </r>
  <r>
    <n v="5"/>
    <n v="122"/>
    <x v="42"/>
    <s v="101000 Plant In Service"/>
    <n v="1"/>
    <n v="40509452.729999997"/>
    <n v="1466.32"/>
    <n v="0"/>
    <n v="0"/>
    <n v="0"/>
    <n v="0"/>
    <n v="40510919.049999997"/>
    <s v="Wyoming"/>
    <d v="2021-12-01T00:00:00"/>
    <x v="0"/>
    <x v="7"/>
    <x v="0"/>
    <s v="Cheyenne Light Fuel &amp; Power Co"/>
    <x v="3"/>
    <x v="25"/>
  </r>
  <r>
    <n v="5"/>
    <n v="122"/>
    <x v="42"/>
    <s v="101000 Plant In Service"/>
    <n v="1"/>
    <n v="40510919.049999997"/>
    <n v="407.07"/>
    <n v="0"/>
    <n v="0"/>
    <n v="0"/>
    <n v="0"/>
    <n v="40511326.119999997"/>
    <s v="Wyoming"/>
    <d v="2021-12-01T00:00:00"/>
    <x v="0"/>
    <x v="8"/>
    <x v="0"/>
    <s v="Cheyenne Light Fuel &amp; Power Co"/>
    <x v="3"/>
    <x v="25"/>
  </r>
  <r>
    <n v="5"/>
    <n v="122"/>
    <x v="42"/>
    <s v="101000 Plant In Service"/>
    <n v="1"/>
    <n v="40511326.119999997"/>
    <n v="31.79"/>
    <n v="0"/>
    <n v="0"/>
    <n v="-4"/>
    <n v="0"/>
    <n v="40511353.909999996"/>
    <s v="Wyoming"/>
    <d v="2021-12-01T00:00:00"/>
    <x v="0"/>
    <x v="9"/>
    <x v="0"/>
    <s v="Cheyenne Light Fuel &amp; Power Co"/>
    <x v="3"/>
    <x v="25"/>
  </r>
  <r>
    <n v="5"/>
    <n v="122"/>
    <x v="42"/>
    <s v="101000 Plant In Service"/>
    <n v="1"/>
    <n v="40511353.909999996"/>
    <n v="583.43000000000006"/>
    <n v="0"/>
    <n v="0"/>
    <n v="0"/>
    <n v="0"/>
    <n v="40511937.340000004"/>
    <s v="Wyoming"/>
    <d v="2021-12-01T00:00:00"/>
    <x v="0"/>
    <x v="10"/>
    <x v="0"/>
    <s v="Cheyenne Light Fuel &amp; Power Co"/>
    <x v="3"/>
    <x v="25"/>
  </r>
  <r>
    <n v="5"/>
    <n v="122"/>
    <x v="42"/>
    <s v="101000 Plant In Service"/>
    <n v="1"/>
    <n v="40511937.340000004"/>
    <n v="3613157.73"/>
    <n v="0"/>
    <n v="0"/>
    <n v="0"/>
    <n v="0"/>
    <n v="44125095.07"/>
    <s v="Wyoming"/>
    <d v="2021-12-01T00:00:00"/>
    <x v="0"/>
    <x v="11"/>
    <x v="0"/>
    <s v="Cheyenne Light Fuel &amp; Power Co"/>
    <x v="3"/>
    <x v="25"/>
  </r>
  <r>
    <n v="5"/>
    <n v="122"/>
    <x v="42"/>
    <s v="101000 Plant In Service"/>
    <n v="1"/>
    <n v="44125095.07"/>
    <n v="-4963.0600000000004"/>
    <n v="0"/>
    <n v="0"/>
    <n v="0"/>
    <n v="0"/>
    <n v="44120132.009999998"/>
    <s v="Wyoming"/>
    <d v="2021-12-01T00:00:00"/>
    <x v="0"/>
    <x v="12"/>
    <x v="0"/>
    <s v="Cheyenne Light Fuel &amp; Power Co"/>
    <x v="3"/>
    <x v="25"/>
  </r>
  <r>
    <n v="5"/>
    <n v="122"/>
    <x v="43"/>
    <s v="101000 Plant In Service"/>
    <n v="1"/>
    <n v="3238787.36"/>
    <n v="-19829.55"/>
    <n v="0"/>
    <n v="0"/>
    <n v="0"/>
    <n v="0"/>
    <n v="3218957.81"/>
    <s v="Wyoming"/>
    <d v="2021-12-01T00:00:00"/>
    <x v="0"/>
    <x v="0"/>
    <x v="0"/>
    <s v="Cheyenne Light Fuel &amp; Power Co"/>
    <x v="3"/>
    <x v="25"/>
  </r>
  <r>
    <n v="5"/>
    <n v="122"/>
    <x v="43"/>
    <s v="101000 Plant In Service"/>
    <n v="1"/>
    <n v="3218957.81"/>
    <n v="7178.1500000000005"/>
    <n v="0"/>
    <n v="0"/>
    <n v="0"/>
    <n v="0"/>
    <n v="3226135.96"/>
    <s v="Wyoming"/>
    <d v="2021-12-01T00:00:00"/>
    <x v="0"/>
    <x v="1"/>
    <x v="0"/>
    <s v="Cheyenne Light Fuel &amp; Power Co"/>
    <x v="3"/>
    <x v="25"/>
  </r>
  <r>
    <n v="5"/>
    <n v="122"/>
    <x v="43"/>
    <s v="101000 Plant In Service"/>
    <n v="1"/>
    <n v="3226135.96"/>
    <n v="0"/>
    <n v="0"/>
    <n v="0"/>
    <n v="0"/>
    <n v="0"/>
    <n v="3226135.96"/>
    <s v="Wyoming"/>
    <d v="2021-12-01T00:00:00"/>
    <x v="0"/>
    <x v="2"/>
    <x v="0"/>
    <s v="Cheyenne Light Fuel &amp; Power Co"/>
    <x v="3"/>
    <x v="25"/>
  </r>
  <r>
    <n v="5"/>
    <n v="122"/>
    <x v="43"/>
    <s v="101000 Plant In Service"/>
    <n v="1"/>
    <n v="3226135.96"/>
    <n v="6.05"/>
    <n v="0"/>
    <n v="0"/>
    <n v="0"/>
    <n v="0"/>
    <n v="3226142.01"/>
    <s v="Wyoming"/>
    <d v="2021-12-01T00:00:00"/>
    <x v="0"/>
    <x v="3"/>
    <x v="0"/>
    <s v="Cheyenne Light Fuel &amp; Power Co"/>
    <x v="3"/>
    <x v="25"/>
  </r>
  <r>
    <n v="5"/>
    <n v="122"/>
    <x v="43"/>
    <s v="101000 Plant In Service"/>
    <n v="1"/>
    <n v="3226142.01"/>
    <n v="0"/>
    <n v="0"/>
    <n v="0"/>
    <n v="0"/>
    <n v="0"/>
    <n v="3226142.01"/>
    <s v="Wyoming"/>
    <d v="2021-12-01T00:00:00"/>
    <x v="0"/>
    <x v="4"/>
    <x v="0"/>
    <s v="Cheyenne Light Fuel &amp; Power Co"/>
    <x v="3"/>
    <x v="25"/>
  </r>
  <r>
    <n v="5"/>
    <n v="122"/>
    <x v="43"/>
    <s v="101000 Plant In Service"/>
    <n v="1"/>
    <n v="3226142.01"/>
    <n v="0"/>
    <n v="0"/>
    <n v="0"/>
    <n v="0"/>
    <n v="0"/>
    <n v="3226142.01"/>
    <s v="Wyoming"/>
    <d v="2021-12-01T00:00:00"/>
    <x v="0"/>
    <x v="5"/>
    <x v="0"/>
    <s v="Cheyenne Light Fuel &amp; Power Co"/>
    <x v="3"/>
    <x v="25"/>
  </r>
  <r>
    <n v="5"/>
    <n v="122"/>
    <x v="43"/>
    <s v="101000 Plant In Service"/>
    <n v="1"/>
    <n v="3226142.01"/>
    <n v="0"/>
    <n v="0"/>
    <n v="0"/>
    <n v="0"/>
    <n v="0"/>
    <n v="3226142.01"/>
    <s v="Wyoming"/>
    <d v="2021-12-01T00:00:00"/>
    <x v="0"/>
    <x v="6"/>
    <x v="0"/>
    <s v="Cheyenne Light Fuel &amp; Power Co"/>
    <x v="3"/>
    <x v="25"/>
  </r>
  <r>
    <n v="5"/>
    <n v="122"/>
    <x v="43"/>
    <s v="101000 Plant In Service"/>
    <n v="1"/>
    <n v="3226142.01"/>
    <n v="58.870000000000005"/>
    <n v="0"/>
    <n v="0"/>
    <n v="0"/>
    <n v="0"/>
    <n v="3226200.88"/>
    <s v="Wyoming"/>
    <d v="2021-12-01T00:00:00"/>
    <x v="0"/>
    <x v="7"/>
    <x v="0"/>
    <s v="Cheyenne Light Fuel &amp; Power Co"/>
    <x v="3"/>
    <x v="25"/>
  </r>
  <r>
    <n v="5"/>
    <n v="122"/>
    <x v="43"/>
    <s v="101000 Plant In Service"/>
    <n v="1"/>
    <n v="3226200.88"/>
    <n v="0"/>
    <n v="0"/>
    <n v="0"/>
    <n v="0"/>
    <n v="0"/>
    <n v="3226200.88"/>
    <s v="Wyoming"/>
    <d v="2021-12-01T00:00:00"/>
    <x v="0"/>
    <x v="8"/>
    <x v="0"/>
    <s v="Cheyenne Light Fuel &amp; Power Co"/>
    <x v="3"/>
    <x v="25"/>
  </r>
  <r>
    <n v="5"/>
    <n v="122"/>
    <x v="43"/>
    <s v="101000 Plant In Service"/>
    <n v="1"/>
    <n v="3226200.88"/>
    <n v="0"/>
    <n v="0"/>
    <n v="0"/>
    <n v="0"/>
    <n v="0"/>
    <n v="3226200.88"/>
    <s v="Wyoming"/>
    <d v="2021-12-01T00:00:00"/>
    <x v="0"/>
    <x v="9"/>
    <x v="0"/>
    <s v="Cheyenne Light Fuel &amp; Power Co"/>
    <x v="3"/>
    <x v="25"/>
  </r>
  <r>
    <n v="5"/>
    <n v="122"/>
    <x v="43"/>
    <s v="101000 Plant In Service"/>
    <n v="1"/>
    <n v="3226200.88"/>
    <n v="0"/>
    <n v="0"/>
    <n v="0"/>
    <n v="0"/>
    <n v="0"/>
    <n v="3226200.88"/>
    <s v="Wyoming"/>
    <d v="2021-12-01T00:00:00"/>
    <x v="0"/>
    <x v="10"/>
    <x v="0"/>
    <s v="Cheyenne Light Fuel &amp; Power Co"/>
    <x v="3"/>
    <x v="25"/>
  </r>
  <r>
    <n v="5"/>
    <n v="122"/>
    <x v="43"/>
    <s v="101000 Plant In Service"/>
    <n v="1"/>
    <n v="3226200.88"/>
    <n v="-0.4"/>
    <n v="0"/>
    <n v="0"/>
    <n v="0"/>
    <n v="0"/>
    <n v="3226200.48"/>
    <s v="Wyoming"/>
    <d v="2021-12-01T00:00:00"/>
    <x v="0"/>
    <x v="11"/>
    <x v="0"/>
    <s v="Cheyenne Light Fuel &amp; Power Co"/>
    <x v="3"/>
    <x v="25"/>
  </r>
  <r>
    <n v="5"/>
    <n v="122"/>
    <x v="43"/>
    <s v="101000 Plant In Service"/>
    <n v="1"/>
    <n v="3226200.48"/>
    <n v="0"/>
    <n v="0"/>
    <n v="0"/>
    <n v="0"/>
    <n v="0"/>
    <n v="3226200.48"/>
    <s v="Wyoming"/>
    <d v="2021-12-01T00:00:00"/>
    <x v="0"/>
    <x v="12"/>
    <x v="0"/>
    <s v="Cheyenne Light Fuel &amp; Power Co"/>
    <x v="3"/>
    <x v="25"/>
  </r>
  <r>
    <n v="5"/>
    <n v="122"/>
    <x v="44"/>
    <s v="101000 Plant In Service"/>
    <n v="1"/>
    <n v="309330"/>
    <n v="0"/>
    <n v="0"/>
    <n v="0"/>
    <n v="0"/>
    <n v="0"/>
    <n v="309330"/>
    <s v="Wyoming"/>
    <d v="2021-12-01T00:00:00"/>
    <x v="0"/>
    <x v="0"/>
    <x v="0"/>
    <s v="Cheyenne Light Fuel &amp; Power Co"/>
    <x v="3"/>
    <x v="26"/>
  </r>
  <r>
    <n v="5"/>
    <n v="122"/>
    <x v="44"/>
    <s v="101000 Plant In Service"/>
    <n v="1"/>
    <n v="309330"/>
    <n v="0"/>
    <n v="0"/>
    <n v="0"/>
    <n v="0"/>
    <n v="0"/>
    <n v="309330"/>
    <s v="Wyoming"/>
    <d v="2021-12-01T00:00:00"/>
    <x v="0"/>
    <x v="1"/>
    <x v="0"/>
    <s v="Cheyenne Light Fuel &amp; Power Co"/>
    <x v="3"/>
    <x v="26"/>
  </r>
  <r>
    <n v="5"/>
    <n v="122"/>
    <x v="44"/>
    <s v="101000 Plant In Service"/>
    <n v="1"/>
    <n v="309330"/>
    <n v="0"/>
    <n v="0"/>
    <n v="0"/>
    <n v="0"/>
    <n v="0"/>
    <n v="309330"/>
    <s v="Wyoming"/>
    <d v="2021-12-01T00:00:00"/>
    <x v="0"/>
    <x v="2"/>
    <x v="0"/>
    <s v="Cheyenne Light Fuel &amp; Power Co"/>
    <x v="3"/>
    <x v="26"/>
  </r>
  <r>
    <n v="5"/>
    <n v="122"/>
    <x v="44"/>
    <s v="101000 Plant In Service"/>
    <n v="1"/>
    <n v="309330"/>
    <n v="0"/>
    <n v="0"/>
    <n v="0"/>
    <n v="0"/>
    <n v="0"/>
    <n v="309330"/>
    <s v="Wyoming"/>
    <d v="2021-12-01T00:00:00"/>
    <x v="0"/>
    <x v="3"/>
    <x v="0"/>
    <s v="Cheyenne Light Fuel &amp; Power Co"/>
    <x v="3"/>
    <x v="26"/>
  </r>
  <r>
    <n v="5"/>
    <n v="122"/>
    <x v="44"/>
    <s v="101000 Plant In Service"/>
    <n v="1"/>
    <n v="309330"/>
    <n v="0"/>
    <n v="0"/>
    <n v="0"/>
    <n v="0"/>
    <n v="0"/>
    <n v="309330"/>
    <s v="Wyoming"/>
    <d v="2021-12-01T00:00:00"/>
    <x v="0"/>
    <x v="4"/>
    <x v="0"/>
    <s v="Cheyenne Light Fuel &amp; Power Co"/>
    <x v="3"/>
    <x v="26"/>
  </r>
  <r>
    <n v="5"/>
    <n v="122"/>
    <x v="44"/>
    <s v="101000 Plant In Service"/>
    <n v="1"/>
    <n v="309330"/>
    <n v="0"/>
    <n v="0"/>
    <n v="0"/>
    <n v="0"/>
    <n v="0"/>
    <n v="309330"/>
    <s v="Wyoming"/>
    <d v="2021-12-01T00:00:00"/>
    <x v="0"/>
    <x v="5"/>
    <x v="0"/>
    <s v="Cheyenne Light Fuel &amp; Power Co"/>
    <x v="3"/>
    <x v="26"/>
  </r>
  <r>
    <n v="5"/>
    <n v="122"/>
    <x v="44"/>
    <s v="101000 Plant In Service"/>
    <n v="1"/>
    <n v="309330"/>
    <n v="0"/>
    <n v="0"/>
    <n v="0"/>
    <n v="0"/>
    <n v="0"/>
    <n v="309330"/>
    <s v="Wyoming"/>
    <d v="2021-12-01T00:00:00"/>
    <x v="0"/>
    <x v="6"/>
    <x v="0"/>
    <s v="Cheyenne Light Fuel &amp; Power Co"/>
    <x v="3"/>
    <x v="26"/>
  </r>
  <r>
    <n v="5"/>
    <n v="122"/>
    <x v="44"/>
    <s v="101000 Plant In Service"/>
    <n v="1"/>
    <n v="309330"/>
    <n v="0"/>
    <n v="0"/>
    <n v="0"/>
    <n v="0"/>
    <n v="0"/>
    <n v="309330"/>
    <s v="Wyoming"/>
    <d v="2021-12-01T00:00:00"/>
    <x v="0"/>
    <x v="7"/>
    <x v="0"/>
    <s v="Cheyenne Light Fuel &amp; Power Co"/>
    <x v="3"/>
    <x v="26"/>
  </r>
  <r>
    <n v="5"/>
    <n v="122"/>
    <x v="44"/>
    <s v="101000 Plant In Service"/>
    <n v="1"/>
    <n v="309330"/>
    <n v="0"/>
    <n v="0"/>
    <n v="0"/>
    <n v="0"/>
    <n v="0"/>
    <n v="309330"/>
    <s v="Wyoming"/>
    <d v="2021-12-01T00:00:00"/>
    <x v="0"/>
    <x v="8"/>
    <x v="0"/>
    <s v="Cheyenne Light Fuel &amp; Power Co"/>
    <x v="3"/>
    <x v="26"/>
  </r>
  <r>
    <n v="5"/>
    <n v="122"/>
    <x v="44"/>
    <s v="101000 Plant In Service"/>
    <n v="1"/>
    <n v="309330"/>
    <n v="0"/>
    <n v="0"/>
    <n v="0"/>
    <n v="0"/>
    <n v="0"/>
    <n v="309330"/>
    <s v="Wyoming"/>
    <d v="2021-12-01T00:00:00"/>
    <x v="0"/>
    <x v="9"/>
    <x v="0"/>
    <s v="Cheyenne Light Fuel &amp; Power Co"/>
    <x v="3"/>
    <x v="26"/>
  </r>
  <r>
    <n v="5"/>
    <n v="122"/>
    <x v="44"/>
    <s v="101000 Plant In Service"/>
    <n v="1"/>
    <n v="309330"/>
    <n v="0"/>
    <n v="0"/>
    <n v="0"/>
    <n v="0"/>
    <n v="0"/>
    <n v="309330"/>
    <s v="Wyoming"/>
    <d v="2021-12-01T00:00:00"/>
    <x v="0"/>
    <x v="10"/>
    <x v="0"/>
    <s v="Cheyenne Light Fuel &amp; Power Co"/>
    <x v="3"/>
    <x v="26"/>
  </r>
  <r>
    <n v="5"/>
    <n v="122"/>
    <x v="44"/>
    <s v="101000 Plant In Service"/>
    <n v="1"/>
    <n v="309330"/>
    <n v="0"/>
    <n v="0"/>
    <n v="0"/>
    <n v="0"/>
    <n v="0"/>
    <n v="309330"/>
    <s v="Wyoming"/>
    <d v="2021-12-01T00:00:00"/>
    <x v="0"/>
    <x v="11"/>
    <x v="0"/>
    <s v="Cheyenne Light Fuel &amp; Power Co"/>
    <x v="3"/>
    <x v="26"/>
  </r>
  <r>
    <n v="5"/>
    <n v="122"/>
    <x v="44"/>
    <s v="101000 Plant In Service"/>
    <n v="1"/>
    <n v="309330"/>
    <n v="0"/>
    <n v="0"/>
    <n v="0"/>
    <n v="0"/>
    <n v="0"/>
    <n v="309330"/>
    <s v="Wyoming"/>
    <d v="2021-12-01T00:00:00"/>
    <x v="0"/>
    <x v="12"/>
    <x v="0"/>
    <s v="Cheyenne Light Fuel &amp; Power Co"/>
    <x v="3"/>
    <x v="26"/>
  </r>
  <r>
    <n v="5"/>
    <n v="122"/>
    <x v="45"/>
    <s v="101000 Plant In Service"/>
    <n v="1"/>
    <n v="13717682.59"/>
    <n v="5984.83"/>
    <n v="0"/>
    <n v="0"/>
    <n v="0"/>
    <n v="0"/>
    <n v="13723667.42"/>
    <s v="Wyoming"/>
    <d v="2021-12-01T00:00:00"/>
    <x v="0"/>
    <x v="0"/>
    <x v="0"/>
    <s v="Cheyenne Light Fuel &amp; Power Co"/>
    <x v="3"/>
    <x v="27"/>
  </r>
  <r>
    <n v="5"/>
    <n v="122"/>
    <x v="45"/>
    <s v="101000 Plant In Service"/>
    <n v="1"/>
    <n v="13723667.42"/>
    <n v="14711.98"/>
    <n v="0"/>
    <n v="0"/>
    <n v="0"/>
    <n v="0"/>
    <n v="13738379.4"/>
    <s v="Wyoming"/>
    <d v="2021-12-01T00:00:00"/>
    <x v="0"/>
    <x v="1"/>
    <x v="0"/>
    <s v="Cheyenne Light Fuel &amp; Power Co"/>
    <x v="3"/>
    <x v="27"/>
  </r>
  <r>
    <n v="5"/>
    <n v="122"/>
    <x v="45"/>
    <s v="101000 Plant In Service"/>
    <n v="1"/>
    <n v="13738379.4"/>
    <n v="307.38"/>
    <n v="0"/>
    <n v="0"/>
    <n v="0"/>
    <n v="0"/>
    <n v="13738686.779999999"/>
    <s v="Wyoming"/>
    <d v="2021-12-01T00:00:00"/>
    <x v="0"/>
    <x v="2"/>
    <x v="0"/>
    <s v="Cheyenne Light Fuel &amp; Power Co"/>
    <x v="3"/>
    <x v="27"/>
  </r>
  <r>
    <n v="5"/>
    <n v="122"/>
    <x v="45"/>
    <s v="101000 Plant In Service"/>
    <n v="1"/>
    <n v="13738686.779999999"/>
    <n v="620.9"/>
    <n v="0"/>
    <n v="0"/>
    <n v="0"/>
    <n v="0"/>
    <n v="13739307.68"/>
    <s v="Wyoming"/>
    <d v="2021-12-01T00:00:00"/>
    <x v="0"/>
    <x v="3"/>
    <x v="0"/>
    <s v="Cheyenne Light Fuel &amp; Power Co"/>
    <x v="3"/>
    <x v="27"/>
  </r>
  <r>
    <n v="5"/>
    <n v="122"/>
    <x v="45"/>
    <s v="101000 Plant In Service"/>
    <n v="1"/>
    <n v="13739307.68"/>
    <n v="257.12"/>
    <n v="0"/>
    <n v="0"/>
    <n v="0"/>
    <n v="0"/>
    <n v="13739564.800000001"/>
    <s v="Wyoming"/>
    <d v="2021-12-01T00:00:00"/>
    <x v="0"/>
    <x v="4"/>
    <x v="0"/>
    <s v="Cheyenne Light Fuel &amp; Power Co"/>
    <x v="3"/>
    <x v="27"/>
  </r>
  <r>
    <n v="5"/>
    <n v="122"/>
    <x v="45"/>
    <s v="101000 Plant In Service"/>
    <n v="1"/>
    <n v="13739564.800000001"/>
    <n v="4490.33"/>
    <n v="0"/>
    <n v="0"/>
    <n v="0"/>
    <n v="0"/>
    <n v="13744055.130000001"/>
    <s v="Wyoming"/>
    <d v="2021-12-01T00:00:00"/>
    <x v="0"/>
    <x v="5"/>
    <x v="0"/>
    <s v="Cheyenne Light Fuel &amp; Power Co"/>
    <x v="3"/>
    <x v="27"/>
  </r>
  <r>
    <n v="5"/>
    <n v="122"/>
    <x v="45"/>
    <s v="101000 Plant In Service"/>
    <n v="1"/>
    <n v="13744055.130000001"/>
    <n v="1998639.35"/>
    <n v="0"/>
    <n v="0"/>
    <n v="0"/>
    <n v="0"/>
    <n v="15742694.48"/>
    <s v="Wyoming"/>
    <d v="2021-12-01T00:00:00"/>
    <x v="0"/>
    <x v="6"/>
    <x v="0"/>
    <s v="Cheyenne Light Fuel &amp; Power Co"/>
    <x v="3"/>
    <x v="27"/>
  </r>
  <r>
    <n v="5"/>
    <n v="122"/>
    <x v="45"/>
    <s v="101000 Plant In Service"/>
    <n v="1"/>
    <n v="15742694.48"/>
    <n v="6090.88"/>
    <n v="0"/>
    <n v="0"/>
    <n v="0"/>
    <n v="0"/>
    <n v="15748785.359999999"/>
    <s v="Wyoming"/>
    <d v="2021-12-01T00:00:00"/>
    <x v="0"/>
    <x v="7"/>
    <x v="0"/>
    <s v="Cheyenne Light Fuel &amp; Power Co"/>
    <x v="3"/>
    <x v="27"/>
  </r>
  <r>
    <n v="5"/>
    <n v="122"/>
    <x v="45"/>
    <s v="101000 Plant In Service"/>
    <n v="1"/>
    <n v="15748785.359999999"/>
    <n v="362.09000000000003"/>
    <n v="0"/>
    <n v="0"/>
    <n v="0"/>
    <n v="0"/>
    <n v="15749147.449999999"/>
    <s v="Wyoming"/>
    <d v="2021-12-01T00:00:00"/>
    <x v="0"/>
    <x v="8"/>
    <x v="0"/>
    <s v="Cheyenne Light Fuel &amp; Power Co"/>
    <x v="3"/>
    <x v="27"/>
  </r>
  <r>
    <n v="5"/>
    <n v="122"/>
    <x v="45"/>
    <s v="101000 Plant In Service"/>
    <n v="1"/>
    <n v="15749147.449999999"/>
    <n v="60.93"/>
    <n v="0"/>
    <n v="0"/>
    <n v="0"/>
    <n v="0"/>
    <n v="15749208.380000001"/>
    <s v="Wyoming"/>
    <d v="2021-12-01T00:00:00"/>
    <x v="0"/>
    <x v="9"/>
    <x v="0"/>
    <s v="Cheyenne Light Fuel &amp; Power Co"/>
    <x v="3"/>
    <x v="27"/>
  </r>
  <r>
    <n v="5"/>
    <n v="122"/>
    <x v="45"/>
    <s v="101000 Plant In Service"/>
    <n v="1"/>
    <n v="15749208.380000001"/>
    <n v="2829.43"/>
    <n v="0"/>
    <n v="0"/>
    <n v="0"/>
    <n v="0"/>
    <n v="15752037.810000001"/>
    <s v="Wyoming"/>
    <d v="2021-12-01T00:00:00"/>
    <x v="0"/>
    <x v="10"/>
    <x v="0"/>
    <s v="Cheyenne Light Fuel &amp; Power Co"/>
    <x v="3"/>
    <x v="27"/>
  </r>
  <r>
    <n v="5"/>
    <n v="122"/>
    <x v="45"/>
    <s v="101000 Plant In Service"/>
    <n v="1"/>
    <n v="15752037.810000001"/>
    <n v="429.65000000000003"/>
    <n v="0"/>
    <n v="0"/>
    <n v="0"/>
    <n v="0"/>
    <n v="15752467.460000001"/>
    <s v="Wyoming"/>
    <d v="2021-12-01T00:00:00"/>
    <x v="0"/>
    <x v="11"/>
    <x v="0"/>
    <s v="Cheyenne Light Fuel &amp; Power Co"/>
    <x v="3"/>
    <x v="27"/>
  </r>
  <r>
    <n v="5"/>
    <n v="122"/>
    <x v="45"/>
    <s v="101000 Plant In Service"/>
    <n v="1"/>
    <n v="15752467.460000001"/>
    <n v="0"/>
    <n v="0"/>
    <n v="0"/>
    <n v="0"/>
    <n v="0"/>
    <n v="15752467.460000001"/>
    <s v="Wyoming"/>
    <d v="2021-12-01T00:00:00"/>
    <x v="0"/>
    <x v="12"/>
    <x v="0"/>
    <s v="Cheyenne Light Fuel &amp; Power Co"/>
    <x v="3"/>
    <x v="27"/>
  </r>
  <r>
    <n v="5"/>
    <n v="122"/>
    <x v="46"/>
    <s v="101000 Plant In Service"/>
    <n v="1"/>
    <n v="8027861.3799999999"/>
    <n v="1714.51"/>
    <n v="0"/>
    <n v="0"/>
    <n v="0"/>
    <n v="0"/>
    <n v="8029575.8899999997"/>
    <s v="Wyoming"/>
    <d v="2021-12-01T00:00:00"/>
    <x v="0"/>
    <x v="0"/>
    <x v="0"/>
    <s v="Cheyenne Light Fuel &amp; Power Co"/>
    <x v="3"/>
    <x v="28"/>
  </r>
  <r>
    <n v="5"/>
    <n v="122"/>
    <x v="46"/>
    <s v="101000 Plant In Service"/>
    <n v="1"/>
    <n v="8029575.8899999997"/>
    <n v="7681.9400000000005"/>
    <n v="0"/>
    <n v="0"/>
    <n v="0"/>
    <n v="0"/>
    <n v="8037257.8300000001"/>
    <s v="Wyoming"/>
    <d v="2021-12-01T00:00:00"/>
    <x v="0"/>
    <x v="1"/>
    <x v="0"/>
    <s v="Cheyenne Light Fuel &amp; Power Co"/>
    <x v="3"/>
    <x v="28"/>
  </r>
  <r>
    <n v="5"/>
    <n v="122"/>
    <x v="46"/>
    <s v="101000 Plant In Service"/>
    <n v="1"/>
    <n v="8037257.8300000001"/>
    <n v="193.16"/>
    <n v="0"/>
    <n v="0"/>
    <n v="0"/>
    <n v="0"/>
    <n v="8037450.9900000002"/>
    <s v="Wyoming"/>
    <d v="2021-12-01T00:00:00"/>
    <x v="0"/>
    <x v="2"/>
    <x v="0"/>
    <s v="Cheyenne Light Fuel &amp; Power Co"/>
    <x v="3"/>
    <x v="28"/>
  </r>
  <r>
    <n v="5"/>
    <n v="122"/>
    <x v="46"/>
    <s v="101000 Plant In Service"/>
    <n v="1"/>
    <n v="8037450.9900000002"/>
    <n v="371.42"/>
    <n v="0"/>
    <n v="0"/>
    <n v="0"/>
    <n v="0"/>
    <n v="8037822.4100000001"/>
    <s v="Wyoming"/>
    <d v="2021-12-01T00:00:00"/>
    <x v="0"/>
    <x v="3"/>
    <x v="0"/>
    <s v="Cheyenne Light Fuel &amp; Power Co"/>
    <x v="3"/>
    <x v="28"/>
  </r>
  <r>
    <n v="5"/>
    <n v="122"/>
    <x v="46"/>
    <s v="101000 Plant In Service"/>
    <n v="1"/>
    <n v="8037822.4100000001"/>
    <n v="162.88"/>
    <n v="0"/>
    <n v="0"/>
    <n v="0"/>
    <n v="0"/>
    <n v="8037985.29"/>
    <s v="Wyoming"/>
    <d v="2021-12-01T00:00:00"/>
    <x v="0"/>
    <x v="4"/>
    <x v="0"/>
    <s v="Cheyenne Light Fuel &amp; Power Co"/>
    <x v="3"/>
    <x v="28"/>
  </r>
  <r>
    <n v="5"/>
    <n v="122"/>
    <x v="46"/>
    <s v="101000 Plant In Service"/>
    <n v="1"/>
    <n v="8037985.29"/>
    <n v="2495.5"/>
    <n v="0"/>
    <n v="0"/>
    <n v="0"/>
    <n v="0"/>
    <n v="8040480.79"/>
    <s v="Wyoming"/>
    <d v="2021-12-01T00:00:00"/>
    <x v="0"/>
    <x v="5"/>
    <x v="0"/>
    <s v="Cheyenne Light Fuel &amp; Power Co"/>
    <x v="3"/>
    <x v="28"/>
  </r>
  <r>
    <n v="5"/>
    <n v="122"/>
    <x v="46"/>
    <s v="101000 Plant In Service"/>
    <n v="1"/>
    <n v="8040480.79"/>
    <n v="515608.7"/>
    <n v="0"/>
    <n v="0"/>
    <n v="0"/>
    <n v="0"/>
    <n v="8556089.4900000002"/>
    <s v="Wyoming"/>
    <d v="2021-12-01T00:00:00"/>
    <x v="0"/>
    <x v="6"/>
    <x v="0"/>
    <s v="Cheyenne Light Fuel &amp; Power Co"/>
    <x v="3"/>
    <x v="28"/>
  </r>
  <r>
    <n v="5"/>
    <n v="122"/>
    <x v="46"/>
    <s v="101000 Plant In Service"/>
    <n v="1"/>
    <n v="8556089.4900000002"/>
    <n v="1712.33"/>
    <n v="0"/>
    <n v="0"/>
    <n v="0"/>
    <n v="0"/>
    <n v="8557801.8200000003"/>
    <s v="Wyoming"/>
    <d v="2021-12-01T00:00:00"/>
    <x v="0"/>
    <x v="7"/>
    <x v="0"/>
    <s v="Cheyenne Light Fuel &amp; Power Co"/>
    <x v="3"/>
    <x v="28"/>
  </r>
  <r>
    <n v="5"/>
    <n v="122"/>
    <x v="46"/>
    <s v="101000 Plant In Service"/>
    <n v="1"/>
    <n v="8557801.8200000003"/>
    <n v="26.84"/>
    <n v="0"/>
    <n v="0"/>
    <n v="0"/>
    <n v="0"/>
    <n v="8557828.6600000001"/>
    <s v="Wyoming"/>
    <d v="2021-12-01T00:00:00"/>
    <x v="0"/>
    <x v="8"/>
    <x v="0"/>
    <s v="Cheyenne Light Fuel &amp; Power Co"/>
    <x v="3"/>
    <x v="28"/>
  </r>
  <r>
    <n v="5"/>
    <n v="122"/>
    <x v="46"/>
    <s v="101000 Plant In Service"/>
    <n v="1"/>
    <n v="8557828.6600000001"/>
    <n v="15.71"/>
    <n v="0"/>
    <n v="0"/>
    <n v="0"/>
    <n v="0"/>
    <n v="8557844.3699999992"/>
    <s v="Wyoming"/>
    <d v="2021-12-01T00:00:00"/>
    <x v="0"/>
    <x v="9"/>
    <x v="0"/>
    <s v="Cheyenne Light Fuel &amp; Power Co"/>
    <x v="3"/>
    <x v="28"/>
  </r>
  <r>
    <n v="5"/>
    <n v="122"/>
    <x v="46"/>
    <s v="101000 Plant In Service"/>
    <n v="1"/>
    <n v="8557844.3699999992"/>
    <n v="429.07"/>
    <n v="0"/>
    <n v="0"/>
    <n v="0"/>
    <n v="0"/>
    <n v="8558273.4399999995"/>
    <s v="Wyoming"/>
    <d v="2021-12-01T00:00:00"/>
    <x v="0"/>
    <x v="10"/>
    <x v="0"/>
    <s v="Cheyenne Light Fuel &amp; Power Co"/>
    <x v="3"/>
    <x v="28"/>
  </r>
  <r>
    <n v="5"/>
    <n v="122"/>
    <x v="46"/>
    <s v="101000 Plant In Service"/>
    <n v="1"/>
    <n v="8558273.4399999995"/>
    <n v="272.14999999999998"/>
    <n v="0"/>
    <n v="0"/>
    <n v="0"/>
    <n v="0"/>
    <n v="8558545.5899999999"/>
    <s v="Wyoming"/>
    <d v="2021-12-01T00:00:00"/>
    <x v="0"/>
    <x v="11"/>
    <x v="0"/>
    <s v="Cheyenne Light Fuel &amp; Power Co"/>
    <x v="3"/>
    <x v="28"/>
  </r>
  <r>
    <n v="5"/>
    <n v="122"/>
    <x v="46"/>
    <s v="101000 Plant In Service"/>
    <n v="1"/>
    <n v="8558545.5899999999"/>
    <n v="0"/>
    <n v="0"/>
    <n v="0"/>
    <n v="0"/>
    <n v="0"/>
    <n v="8558545.5899999999"/>
    <s v="Wyoming"/>
    <d v="2021-12-01T00:00:00"/>
    <x v="0"/>
    <x v="12"/>
    <x v="0"/>
    <s v="Cheyenne Light Fuel &amp; Power Co"/>
    <x v="3"/>
    <x v="28"/>
  </r>
  <r>
    <n v="5"/>
    <n v="122"/>
    <x v="47"/>
    <s v="101000 Plant In Service"/>
    <n v="1"/>
    <n v="0"/>
    <n v="0"/>
    <n v="0"/>
    <n v="0"/>
    <n v="0"/>
    <n v="0"/>
    <n v="0"/>
    <s v="Wyoming"/>
    <d v="2021-12-01T00:00:00"/>
    <x v="0"/>
    <x v="0"/>
    <x v="0"/>
    <s v="Cheyenne Light Fuel &amp; Power Co"/>
    <x v="3"/>
    <x v="29"/>
  </r>
  <r>
    <n v="5"/>
    <n v="122"/>
    <x v="47"/>
    <s v="101000 Plant In Service"/>
    <n v="1"/>
    <n v="0"/>
    <n v="0"/>
    <n v="0"/>
    <n v="0"/>
    <n v="0"/>
    <n v="0"/>
    <n v="0"/>
    <s v="Wyoming"/>
    <d v="2021-12-01T00:00:00"/>
    <x v="0"/>
    <x v="1"/>
    <x v="0"/>
    <s v="Cheyenne Light Fuel &amp; Power Co"/>
    <x v="3"/>
    <x v="29"/>
  </r>
  <r>
    <n v="5"/>
    <n v="122"/>
    <x v="47"/>
    <s v="101000 Plant In Service"/>
    <n v="1"/>
    <n v="0"/>
    <n v="0"/>
    <n v="0"/>
    <n v="0"/>
    <n v="0"/>
    <n v="0"/>
    <n v="0"/>
    <s v="Wyoming"/>
    <d v="2021-12-01T00:00:00"/>
    <x v="0"/>
    <x v="2"/>
    <x v="0"/>
    <s v="Cheyenne Light Fuel &amp; Power Co"/>
    <x v="3"/>
    <x v="29"/>
  </r>
  <r>
    <n v="5"/>
    <n v="122"/>
    <x v="47"/>
    <s v="101000 Plant In Service"/>
    <n v="1"/>
    <n v="0"/>
    <n v="0"/>
    <n v="0"/>
    <n v="0"/>
    <n v="0"/>
    <n v="0"/>
    <n v="0"/>
    <s v="Wyoming"/>
    <d v="2021-12-01T00:00:00"/>
    <x v="0"/>
    <x v="3"/>
    <x v="0"/>
    <s v="Cheyenne Light Fuel &amp; Power Co"/>
    <x v="3"/>
    <x v="29"/>
  </r>
  <r>
    <n v="5"/>
    <n v="122"/>
    <x v="47"/>
    <s v="101000 Plant In Service"/>
    <n v="1"/>
    <n v="0"/>
    <n v="0"/>
    <n v="0"/>
    <n v="0"/>
    <n v="0"/>
    <n v="0"/>
    <n v="0"/>
    <s v="Wyoming"/>
    <d v="2021-12-01T00:00:00"/>
    <x v="0"/>
    <x v="4"/>
    <x v="0"/>
    <s v="Cheyenne Light Fuel &amp; Power Co"/>
    <x v="3"/>
    <x v="29"/>
  </r>
  <r>
    <n v="5"/>
    <n v="122"/>
    <x v="47"/>
    <s v="101000 Plant In Service"/>
    <n v="1"/>
    <n v="0"/>
    <n v="0"/>
    <n v="0"/>
    <n v="0"/>
    <n v="0"/>
    <n v="0"/>
    <n v="0"/>
    <s v="Wyoming"/>
    <d v="2021-12-01T00:00:00"/>
    <x v="0"/>
    <x v="5"/>
    <x v="0"/>
    <s v="Cheyenne Light Fuel &amp; Power Co"/>
    <x v="3"/>
    <x v="29"/>
  </r>
  <r>
    <n v="5"/>
    <n v="122"/>
    <x v="47"/>
    <s v="101000 Plant In Service"/>
    <n v="1"/>
    <n v="0"/>
    <n v="0"/>
    <n v="0"/>
    <n v="0"/>
    <n v="0"/>
    <n v="0"/>
    <n v="0"/>
    <s v="Wyoming"/>
    <d v="2021-12-01T00:00:00"/>
    <x v="0"/>
    <x v="6"/>
    <x v="0"/>
    <s v="Cheyenne Light Fuel &amp; Power Co"/>
    <x v="3"/>
    <x v="29"/>
  </r>
  <r>
    <n v="5"/>
    <n v="122"/>
    <x v="47"/>
    <s v="101000 Plant In Service"/>
    <n v="1"/>
    <n v="0"/>
    <n v="0"/>
    <n v="0"/>
    <n v="0"/>
    <n v="0"/>
    <n v="0"/>
    <n v="0"/>
    <s v="Wyoming"/>
    <d v="2021-12-01T00:00:00"/>
    <x v="0"/>
    <x v="7"/>
    <x v="0"/>
    <s v="Cheyenne Light Fuel &amp; Power Co"/>
    <x v="3"/>
    <x v="29"/>
  </r>
  <r>
    <n v="5"/>
    <n v="122"/>
    <x v="47"/>
    <s v="101000 Plant In Service"/>
    <n v="1"/>
    <n v="0"/>
    <n v="0"/>
    <n v="0"/>
    <n v="0"/>
    <n v="0"/>
    <n v="0"/>
    <n v="0"/>
    <s v="Wyoming"/>
    <d v="2021-12-01T00:00:00"/>
    <x v="0"/>
    <x v="8"/>
    <x v="0"/>
    <s v="Cheyenne Light Fuel &amp; Power Co"/>
    <x v="3"/>
    <x v="29"/>
  </r>
  <r>
    <n v="5"/>
    <n v="122"/>
    <x v="47"/>
    <s v="101000 Plant In Service"/>
    <n v="1"/>
    <n v="0"/>
    <n v="0"/>
    <n v="0"/>
    <n v="0"/>
    <n v="0"/>
    <n v="0"/>
    <n v="0"/>
    <s v="Wyoming"/>
    <d v="2021-12-01T00:00:00"/>
    <x v="0"/>
    <x v="9"/>
    <x v="0"/>
    <s v="Cheyenne Light Fuel &amp; Power Co"/>
    <x v="3"/>
    <x v="29"/>
  </r>
  <r>
    <n v="5"/>
    <n v="122"/>
    <x v="47"/>
    <s v="101000 Plant In Service"/>
    <n v="1"/>
    <n v="0"/>
    <n v="0"/>
    <n v="0"/>
    <n v="0"/>
    <n v="0"/>
    <n v="0"/>
    <n v="0"/>
    <s v="Wyoming"/>
    <d v="2021-12-01T00:00:00"/>
    <x v="0"/>
    <x v="10"/>
    <x v="0"/>
    <s v="Cheyenne Light Fuel &amp; Power Co"/>
    <x v="3"/>
    <x v="29"/>
  </r>
  <r>
    <n v="5"/>
    <n v="122"/>
    <x v="47"/>
    <s v="101000 Plant In Service"/>
    <n v="1"/>
    <n v="0"/>
    <n v="0"/>
    <n v="0"/>
    <n v="0"/>
    <n v="0"/>
    <n v="0"/>
    <n v="0"/>
    <s v="Wyoming"/>
    <d v="2021-12-01T00:00:00"/>
    <x v="0"/>
    <x v="11"/>
    <x v="0"/>
    <s v="Cheyenne Light Fuel &amp; Power Co"/>
    <x v="3"/>
    <x v="29"/>
  </r>
  <r>
    <n v="5"/>
    <n v="122"/>
    <x v="47"/>
    <s v="101000 Plant In Service"/>
    <n v="1"/>
    <n v="0"/>
    <n v="0"/>
    <n v="0"/>
    <n v="0"/>
    <n v="0"/>
    <n v="0"/>
    <n v="0"/>
    <s v="Wyoming"/>
    <d v="2021-12-01T00:00:00"/>
    <x v="0"/>
    <x v="12"/>
    <x v="0"/>
    <s v="Cheyenne Light Fuel &amp; Power Co"/>
    <x v="3"/>
    <x v="29"/>
  </r>
  <r>
    <n v="5"/>
    <n v="122"/>
    <x v="48"/>
    <s v="101000 Plant In Service"/>
    <n v="1"/>
    <n v="395704.28"/>
    <n v="0"/>
    <n v="0"/>
    <n v="0"/>
    <n v="0"/>
    <n v="0"/>
    <n v="395704.28"/>
    <s v="Wyoming"/>
    <d v="2021-12-01T00:00:00"/>
    <x v="0"/>
    <x v="0"/>
    <x v="0"/>
    <s v="Cheyenne Light Fuel &amp; Power Co"/>
    <x v="4"/>
    <x v="30"/>
  </r>
  <r>
    <n v="5"/>
    <n v="122"/>
    <x v="48"/>
    <s v="101000 Plant In Service"/>
    <n v="1"/>
    <n v="395704.28"/>
    <n v="0"/>
    <n v="0"/>
    <n v="0"/>
    <n v="0"/>
    <n v="0"/>
    <n v="395704.28"/>
    <s v="Wyoming"/>
    <d v="2021-12-01T00:00:00"/>
    <x v="0"/>
    <x v="1"/>
    <x v="0"/>
    <s v="Cheyenne Light Fuel &amp; Power Co"/>
    <x v="4"/>
    <x v="30"/>
  </r>
  <r>
    <n v="5"/>
    <n v="122"/>
    <x v="48"/>
    <s v="101000 Plant In Service"/>
    <n v="1"/>
    <n v="395704.28"/>
    <n v="0"/>
    <n v="0"/>
    <n v="0"/>
    <n v="0"/>
    <n v="0"/>
    <n v="395704.28"/>
    <s v="Wyoming"/>
    <d v="2021-12-01T00:00:00"/>
    <x v="0"/>
    <x v="2"/>
    <x v="0"/>
    <s v="Cheyenne Light Fuel &amp; Power Co"/>
    <x v="4"/>
    <x v="30"/>
  </r>
  <r>
    <n v="5"/>
    <n v="122"/>
    <x v="48"/>
    <s v="101000 Plant In Service"/>
    <n v="1"/>
    <n v="395704.28"/>
    <n v="0"/>
    <n v="0"/>
    <n v="0"/>
    <n v="0"/>
    <n v="0"/>
    <n v="395704.28"/>
    <s v="Wyoming"/>
    <d v="2021-12-01T00:00:00"/>
    <x v="0"/>
    <x v="3"/>
    <x v="0"/>
    <s v="Cheyenne Light Fuel &amp; Power Co"/>
    <x v="4"/>
    <x v="30"/>
  </r>
  <r>
    <n v="5"/>
    <n v="122"/>
    <x v="48"/>
    <s v="101000 Plant In Service"/>
    <n v="1"/>
    <n v="395704.28"/>
    <n v="0"/>
    <n v="0"/>
    <n v="0"/>
    <n v="0"/>
    <n v="0"/>
    <n v="395704.28"/>
    <s v="Wyoming"/>
    <d v="2021-12-01T00:00:00"/>
    <x v="0"/>
    <x v="4"/>
    <x v="0"/>
    <s v="Cheyenne Light Fuel &amp; Power Co"/>
    <x v="4"/>
    <x v="30"/>
  </r>
  <r>
    <n v="5"/>
    <n v="122"/>
    <x v="48"/>
    <s v="101000 Plant In Service"/>
    <n v="1"/>
    <n v="395704.28"/>
    <n v="0"/>
    <n v="0"/>
    <n v="0"/>
    <n v="0"/>
    <n v="0"/>
    <n v="395704.28"/>
    <s v="Wyoming"/>
    <d v="2021-12-01T00:00:00"/>
    <x v="0"/>
    <x v="5"/>
    <x v="0"/>
    <s v="Cheyenne Light Fuel &amp; Power Co"/>
    <x v="4"/>
    <x v="30"/>
  </r>
  <r>
    <n v="5"/>
    <n v="122"/>
    <x v="48"/>
    <s v="101000 Plant In Service"/>
    <n v="1"/>
    <n v="395704.28"/>
    <n v="0"/>
    <n v="0"/>
    <n v="0"/>
    <n v="0"/>
    <n v="0"/>
    <n v="395704.28"/>
    <s v="Wyoming"/>
    <d v="2021-12-01T00:00:00"/>
    <x v="0"/>
    <x v="6"/>
    <x v="0"/>
    <s v="Cheyenne Light Fuel &amp; Power Co"/>
    <x v="4"/>
    <x v="30"/>
  </r>
  <r>
    <n v="5"/>
    <n v="122"/>
    <x v="48"/>
    <s v="101000 Plant In Service"/>
    <n v="1"/>
    <n v="395704.28"/>
    <n v="0"/>
    <n v="0"/>
    <n v="0"/>
    <n v="0"/>
    <n v="0"/>
    <n v="395704.28"/>
    <s v="Wyoming"/>
    <d v="2021-12-01T00:00:00"/>
    <x v="0"/>
    <x v="7"/>
    <x v="0"/>
    <s v="Cheyenne Light Fuel &amp; Power Co"/>
    <x v="4"/>
    <x v="30"/>
  </r>
  <r>
    <n v="5"/>
    <n v="122"/>
    <x v="48"/>
    <s v="101000 Plant In Service"/>
    <n v="1"/>
    <n v="395704.28"/>
    <n v="0"/>
    <n v="0"/>
    <n v="0"/>
    <n v="0"/>
    <n v="0"/>
    <n v="395704.28"/>
    <s v="Wyoming"/>
    <d v="2021-12-01T00:00:00"/>
    <x v="0"/>
    <x v="8"/>
    <x v="0"/>
    <s v="Cheyenne Light Fuel &amp; Power Co"/>
    <x v="4"/>
    <x v="30"/>
  </r>
  <r>
    <n v="5"/>
    <n v="122"/>
    <x v="48"/>
    <s v="101000 Plant In Service"/>
    <n v="1"/>
    <n v="395704.28"/>
    <n v="0"/>
    <n v="0"/>
    <n v="6"/>
    <n v="0"/>
    <n v="0"/>
    <n v="395710.28"/>
    <s v="Wyoming"/>
    <d v="2021-12-01T00:00:00"/>
    <x v="0"/>
    <x v="9"/>
    <x v="0"/>
    <s v="Cheyenne Light Fuel &amp; Power Co"/>
    <x v="4"/>
    <x v="30"/>
  </r>
  <r>
    <n v="5"/>
    <n v="122"/>
    <x v="48"/>
    <s v="101000 Plant In Service"/>
    <n v="1"/>
    <n v="395710.28"/>
    <n v="0"/>
    <n v="0"/>
    <n v="0"/>
    <n v="0"/>
    <n v="0"/>
    <n v="395710.28"/>
    <s v="Wyoming"/>
    <d v="2021-12-01T00:00:00"/>
    <x v="0"/>
    <x v="10"/>
    <x v="0"/>
    <s v="Cheyenne Light Fuel &amp; Power Co"/>
    <x v="4"/>
    <x v="30"/>
  </r>
  <r>
    <n v="5"/>
    <n v="122"/>
    <x v="48"/>
    <s v="101000 Plant In Service"/>
    <n v="1"/>
    <n v="395710.28"/>
    <n v="0"/>
    <n v="0"/>
    <n v="0"/>
    <n v="0"/>
    <n v="0"/>
    <n v="395710.28"/>
    <s v="Wyoming"/>
    <d v="2021-12-01T00:00:00"/>
    <x v="0"/>
    <x v="11"/>
    <x v="0"/>
    <s v="Cheyenne Light Fuel &amp; Power Co"/>
    <x v="4"/>
    <x v="30"/>
  </r>
  <r>
    <n v="5"/>
    <n v="122"/>
    <x v="48"/>
    <s v="101000 Plant In Service"/>
    <n v="1"/>
    <n v="395710.28"/>
    <n v="0"/>
    <n v="0"/>
    <n v="0"/>
    <n v="0"/>
    <n v="0"/>
    <n v="395710.28"/>
    <s v="Wyoming"/>
    <d v="2021-12-01T00:00:00"/>
    <x v="0"/>
    <x v="12"/>
    <x v="0"/>
    <s v="Cheyenne Light Fuel &amp; Power Co"/>
    <x v="4"/>
    <x v="30"/>
  </r>
  <r>
    <n v="5"/>
    <n v="122"/>
    <x v="49"/>
    <s v="101000 Plant In Service"/>
    <n v="1"/>
    <n v="73967.930000000008"/>
    <n v="0"/>
    <n v="0"/>
    <n v="0"/>
    <n v="0"/>
    <n v="0"/>
    <n v="73967.930000000008"/>
    <s v="Wyoming"/>
    <d v="2021-12-01T00:00:00"/>
    <x v="0"/>
    <x v="0"/>
    <x v="0"/>
    <s v="Cheyenne Light Fuel &amp; Power Co"/>
    <x v="4"/>
    <x v="30"/>
  </r>
  <r>
    <n v="5"/>
    <n v="122"/>
    <x v="49"/>
    <s v="101000 Plant In Service"/>
    <n v="1"/>
    <n v="73967.930000000008"/>
    <n v="0"/>
    <n v="0"/>
    <n v="0"/>
    <n v="0"/>
    <n v="0"/>
    <n v="73967.930000000008"/>
    <s v="Wyoming"/>
    <d v="2021-12-01T00:00:00"/>
    <x v="0"/>
    <x v="1"/>
    <x v="0"/>
    <s v="Cheyenne Light Fuel &amp; Power Co"/>
    <x v="4"/>
    <x v="30"/>
  </r>
  <r>
    <n v="5"/>
    <n v="122"/>
    <x v="49"/>
    <s v="101000 Plant In Service"/>
    <n v="1"/>
    <n v="73967.930000000008"/>
    <n v="0"/>
    <n v="0"/>
    <n v="0"/>
    <n v="0"/>
    <n v="0"/>
    <n v="73967.930000000008"/>
    <s v="Wyoming"/>
    <d v="2021-12-01T00:00:00"/>
    <x v="0"/>
    <x v="2"/>
    <x v="0"/>
    <s v="Cheyenne Light Fuel &amp; Power Co"/>
    <x v="4"/>
    <x v="30"/>
  </r>
  <r>
    <n v="5"/>
    <n v="122"/>
    <x v="49"/>
    <s v="101000 Plant In Service"/>
    <n v="1"/>
    <n v="73967.930000000008"/>
    <n v="0"/>
    <n v="0"/>
    <n v="0"/>
    <n v="0"/>
    <n v="0"/>
    <n v="73967.930000000008"/>
    <s v="Wyoming"/>
    <d v="2021-12-01T00:00:00"/>
    <x v="0"/>
    <x v="3"/>
    <x v="0"/>
    <s v="Cheyenne Light Fuel &amp; Power Co"/>
    <x v="4"/>
    <x v="30"/>
  </r>
  <r>
    <n v="5"/>
    <n v="122"/>
    <x v="49"/>
    <s v="101000 Plant In Service"/>
    <n v="1"/>
    <n v="73967.930000000008"/>
    <n v="0"/>
    <n v="0"/>
    <n v="0"/>
    <n v="0"/>
    <n v="0"/>
    <n v="73967.930000000008"/>
    <s v="Wyoming"/>
    <d v="2021-12-01T00:00:00"/>
    <x v="0"/>
    <x v="4"/>
    <x v="0"/>
    <s v="Cheyenne Light Fuel &amp; Power Co"/>
    <x v="4"/>
    <x v="30"/>
  </r>
  <r>
    <n v="5"/>
    <n v="122"/>
    <x v="49"/>
    <s v="101000 Plant In Service"/>
    <n v="1"/>
    <n v="73967.930000000008"/>
    <n v="0"/>
    <n v="0"/>
    <n v="0"/>
    <n v="0"/>
    <n v="0"/>
    <n v="73967.930000000008"/>
    <s v="Wyoming"/>
    <d v="2021-12-01T00:00:00"/>
    <x v="0"/>
    <x v="5"/>
    <x v="0"/>
    <s v="Cheyenne Light Fuel &amp; Power Co"/>
    <x v="4"/>
    <x v="30"/>
  </r>
  <r>
    <n v="5"/>
    <n v="122"/>
    <x v="49"/>
    <s v="101000 Plant In Service"/>
    <n v="1"/>
    <n v="73967.930000000008"/>
    <n v="0"/>
    <n v="0"/>
    <n v="0"/>
    <n v="0"/>
    <n v="0"/>
    <n v="73967.930000000008"/>
    <s v="Wyoming"/>
    <d v="2021-12-01T00:00:00"/>
    <x v="0"/>
    <x v="6"/>
    <x v="0"/>
    <s v="Cheyenne Light Fuel &amp; Power Co"/>
    <x v="4"/>
    <x v="30"/>
  </r>
  <r>
    <n v="5"/>
    <n v="122"/>
    <x v="49"/>
    <s v="101000 Plant In Service"/>
    <n v="1"/>
    <n v="73967.930000000008"/>
    <n v="0"/>
    <n v="0"/>
    <n v="0"/>
    <n v="0"/>
    <n v="0"/>
    <n v="73967.930000000008"/>
    <s v="Wyoming"/>
    <d v="2021-12-01T00:00:00"/>
    <x v="0"/>
    <x v="7"/>
    <x v="0"/>
    <s v="Cheyenne Light Fuel &amp; Power Co"/>
    <x v="4"/>
    <x v="30"/>
  </r>
  <r>
    <n v="5"/>
    <n v="122"/>
    <x v="49"/>
    <s v="101000 Plant In Service"/>
    <n v="1"/>
    <n v="73967.930000000008"/>
    <n v="0"/>
    <n v="0"/>
    <n v="0"/>
    <n v="0"/>
    <n v="0"/>
    <n v="73967.930000000008"/>
    <s v="Wyoming"/>
    <d v="2021-12-01T00:00:00"/>
    <x v="0"/>
    <x v="8"/>
    <x v="0"/>
    <s v="Cheyenne Light Fuel &amp; Power Co"/>
    <x v="4"/>
    <x v="30"/>
  </r>
  <r>
    <n v="5"/>
    <n v="122"/>
    <x v="49"/>
    <s v="101000 Plant In Service"/>
    <n v="1"/>
    <n v="73967.930000000008"/>
    <n v="0"/>
    <n v="0"/>
    <n v="0"/>
    <n v="0"/>
    <n v="0"/>
    <n v="73967.930000000008"/>
    <s v="Wyoming"/>
    <d v="2021-12-01T00:00:00"/>
    <x v="0"/>
    <x v="9"/>
    <x v="0"/>
    <s v="Cheyenne Light Fuel &amp; Power Co"/>
    <x v="4"/>
    <x v="30"/>
  </r>
  <r>
    <n v="5"/>
    <n v="122"/>
    <x v="49"/>
    <s v="101000 Plant In Service"/>
    <n v="1"/>
    <n v="73967.930000000008"/>
    <n v="0"/>
    <n v="0"/>
    <n v="0"/>
    <n v="0"/>
    <n v="0"/>
    <n v="73967.930000000008"/>
    <s v="Wyoming"/>
    <d v="2021-12-01T00:00:00"/>
    <x v="0"/>
    <x v="10"/>
    <x v="0"/>
    <s v="Cheyenne Light Fuel &amp; Power Co"/>
    <x v="4"/>
    <x v="30"/>
  </r>
  <r>
    <n v="5"/>
    <n v="122"/>
    <x v="49"/>
    <s v="101000 Plant In Service"/>
    <n v="1"/>
    <n v="73967.930000000008"/>
    <n v="0"/>
    <n v="0"/>
    <n v="0"/>
    <n v="0"/>
    <n v="0"/>
    <n v="73967.930000000008"/>
    <s v="Wyoming"/>
    <d v="2021-12-01T00:00:00"/>
    <x v="0"/>
    <x v="11"/>
    <x v="0"/>
    <s v="Cheyenne Light Fuel &amp; Power Co"/>
    <x v="4"/>
    <x v="30"/>
  </r>
  <r>
    <n v="5"/>
    <n v="122"/>
    <x v="49"/>
    <s v="101000 Plant In Service"/>
    <n v="1"/>
    <n v="73967.930000000008"/>
    <n v="0"/>
    <n v="0"/>
    <n v="0"/>
    <n v="0"/>
    <n v="0"/>
    <n v="73967.930000000008"/>
    <s v="Wyoming"/>
    <d v="2021-12-01T00:00:00"/>
    <x v="0"/>
    <x v="12"/>
    <x v="0"/>
    <s v="Cheyenne Light Fuel &amp; Power Co"/>
    <x v="4"/>
    <x v="30"/>
  </r>
  <r>
    <n v="5"/>
    <n v="122"/>
    <x v="50"/>
    <s v="101000 Plant In Service"/>
    <n v="1"/>
    <n v="29035.91"/>
    <n v="0"/>
    <n v="0"/>
    <n v="0"/>
    <n v="0"/>
    <n v="0"/>
    <n v="29035.91"/>
    <s v="Wyoming"/>
    <d v="2021-12-01T00:00:00"/>
    <x v="0"/>
    <x v="0"/>
    <x v="0"/>
    <s v="Cheyenne Light Fuel &amp; Power Co"/>
    <x v="4"/>
    <x v="30"/>
  </r>
  <r>
    <n v="5"/>
    <n v="122"/>
    <x v="50"/>
    <s v="101000 Plant In Service"/>
    <n v="1"/>
    <n v="29035.91"/>
    <n v="0"/>
    <n v="0"/>
    <n v="0"/>
    <n v="0"/>
    <n v="0"/>
    <n v="29035.91"/>
    <s v="Wyoming"/>
    <d v="2021-12-01T00:00:00"/>
    <x v="0"/>
    <x v="1"/>
    <x v="0"/>
    <s v="Cheyenne Light Fuel &amp; Power Co"/>
    <x v="4"/>
    <x v="30"/>
  </r>
  <r>
    <n v="5"/>
    <n v="122"/>
    <x v="50"/>
    <s v="101000 Plant In Service"/>
    <n v="1"/>
    <n v="29035.91"/>
    <n v="0"/>
    <n v="0"/>
    <n v="0"/>
    <n v="0"/>
    <n v="0"/>
    <n v="29035.91"/>
    <s v="Wyoming"/>
    <d v="2021-12-01T00:00:00"/>
    <x v="0"/>
    <x v="2"/>
    <x v="0"/>
    <s v="Cheyenne Light Fuel &amp; Power Co"/>
    <x v="4"/>
    <x v="30"/>
  </r>
  <r>
    <n v="5"/>
    <n v="122"/>
    <x v="50"/>
    <s v="101000 Plant In Service"/>
    <n v="1"/>
    <n v="29035.91"/>
    <n v="0"/>
    <n v="0"/>
    <n v="0"/>
    <n v="0"/>
    <n v="0"/>
    <n v="29035.91"/>
    <s v="Wyoming"/>
    <d v="2021-12-01T00:00:00"/>
    <x v="0"/>
    <x v="3"/>
    <x v="0"/>
    <s v="Cheyenne Light Fuel &amp; Power Co"/>
    <x v="4"/>
    <x v="30"/>
  </r>
  <r>
    <n v="5"/>
    <n v="122"/>
    <x v="50"/>
    <s v="101000 Plant In Service"/>
    <n v="1"/>
    <n v="29035.91"/>
    <n v="0"/>
    <n v="0"/>
    <n v="0"/>
    <n v="0"/>
    <n v="0"/>
    <n v="29035.91"/>
    <s v="Wyoming"/>
    <d v="2021-12-01T00:00:00"/>
    <x v="0"/>
    <x v="4"/>
    <x v="0"/>
    <s v="Cheyenne Light Fuel &amp; Power Co"/>
    <x v="4"/>
    <x v="30"/>
  </r>
  <r>
    <n v="5"/>
    <n v="122"/>
    <x v="50"/>
    <s v="101000 Plant In Service"/>
    <n v="1"/>
    <n v="29035.91"/>
    <n v="0"/>
    <n v="0"/>
    <n v="0"/>
    <n v="0"/>
    <n v="0"/>
    <n v="29035.91"/>
    <s v="Wyoming"/>
    <d v="2021-12-01T00:00:00"/>
    <x v="0"/>
    <x v="5"/>
    <x v="0"/>
    <s v="Cheyenne Light Fuel &amp; Power Co"/>
    <x v="4"/>
    <x v="30"/>
  </r>
  <r>
    <n v="5"/>
    <n v="122"/>
    <x v="50"/>
    <s v="101000 Plant In Service"/>
    <n v="1"/>
    <n v="29035.91"/>
    <n v="0"/>
    <n v="0"/>
    <n v="0"/>
    <n v="0"/>
    <n v="0"/>
    <n v="29035.91"/>
    <s v="Wyoming"/>
    <d v="2021-12-01T00:00:00"/>
    <x v="0"/>
    <x v="6"/>
    <x v="0"/>
    <s v="Cheyenne Light Fuel &amp; Power Co"/>
    <x v="4"/>
    <x v="30"/>
  </r>
  <r>
    <n v="5"/>
    <n v="122"/>
    <x v="50"/>
    <s v="101000 Plant In Service"/>
    <n v="1"/>
    <n v="29035.91"/>
    <n v="0"/>
    <n v="0"/>
    <n v="0"/>
    <n v="0"/>
    <n v="0"/>
    <n v="29035.91"/>
    <s v="Wyoming"/>
    <d v="2021-12-01T00:00:00"/>
    <x v="0"/>
    <x v="7"/>
    <x v="0"/>
    <s v="Cheyenne Light Fuel &amp; Power Co"/>
    <x v="4"/>
    <x v="30"/>
  </r>
  <r>
    <n v="5"/>
    <n v="122"/>
    <x v="50"/>
    <s v="101000 Plant In Service"/>
    <n v="1"/>
    <n v="29035.91"/>
    <n v="0"/>
    <n v="0"/>
    <n v="0"/>
    <n v="0"/>
    <n v="0"/>
    <n v="29035.91"/>
    <s v="Wyoming"/>
    <d v="2021-12-01T00:00:00"/>
    <x v="0"/>
    <x v="8"/>
    <x v="0"/>
    <s v="Cheyenne Light Fuel &amp; Power Co"/>
    <x v="4"/>
    <x v="30"/>
  </r>
  <r>
    <n v="5"/>
    <n v="122"/>
    <x v="50"/>
    <s v="101000 Plant In Service"/>
    <n v="1"/>
    <n v="29035.91"/>
    <n v="0"/>
    <n v="0"/>
    <n v="0"/>
    <n v="0"/>
    <n v="0"/>
    <n v="29035.91"/>
    <s v="Wyoming"/>
    <d v="2021-12-01T00:00:00"/>
    <x v="0"/>
    <x v="9"/>
    <x v="0"/>
    <s v="Cheyenne Light Fuel &amp; Power Co"/>
    <x v="4"/>
    <x v="30"/>
  </r>
  <r>
    <n v="5"/>
    <n v="122"/>
    <x v="50"/>
    <s v="101000 Plant In Service"/>
    <n v="1"/>
    <n v="29035.91"/>
    <n v="0"/>
    <n v="0"/>
    <n v="0"/>
    <n v="0"/>
    <n v="0"/>
    <n v="29035.91"/>
    <s v="Wyoming"/>
    <d v="2021-12-01T00:00:00"/>
    <x v="0"/>
    <x v="10"/>
    <x v="0"/>
    <s v="Cheyenne Light Fuel &amp; Power Co"/>
    <x v="4"/>
    <x v="30"/>
  </r>
  <r>
    <n v="5"/>
    <n v="122"/>
    <x v="50"/>
    <s v="101000 Plant In Service"/>
    <n v="1"/>
    <n v="29035.91"/>
    <n v="0"/>
    <n v="0"/>
    <n v="0"/>
    <n v="0"/>
    <n v="0"/>
    <n v="29035.91"/>
    <s v="Wyoming"/>
    <d v="2021-12-01T00:00:00"/>
    <x v="0"/>
    <x v="11"/>
    <x v="0"/>
    <s v="Cheyenne Light Fuel &amp; Power Co"/>
    <x v="4"/>
    <x v="30"/>
  </r>
  <r>
    <n v="5"/>
    <n v="122"/>
    <x v="50"/>
    <s v="101000 Plant In Service"/>
    <n v="1"/>
    <n v="29035.91"/>
    <n v="0"/>
    <n v="0"/>
    <n v="0"/>
    <n v="0"/>
    <n v="0"/>
    <n v="29035.91"/>
    <s v="Wyoming"/>
    <d v="2021-12-01T00:00:00"/>
    <x v="0"/>
    <x v="12"/>
    <x v="0"/>
    <s v="Cheyenne Light Fuel &amp; Power Co"/>
    <x v="4"/>
    <x v="30"/>
  </r>
  <r>
    <n v="5"/>
    <n v="122"/>
    <x v="51"/>
    <s v="101000 Plant In Service"/>
    <n v="1"/>
    <n v="705224.74"/>
    <n v="0"/>
    <n v="0"/>
    <n v="0"/>
    <n v="0"/>
    <n v="0"/>
    <n v="705224.74"/>
    <s v="Wyoming"/>
    <d v="2021-12-01T00:00:00"/>
    <x v="0"/>
    <x v="0"/>
    <x v="0"/>
    <s v="Cheyenne Light Fuel &amp; Power Co"/>
    <x v="4"/>
    <x v="31"/>
  </r>
  <r>
    <n v="5"/>
    <n v="122"/>
    <x v="51"/>
    <s v="101000 Plant In Service"/>
    <n v="1"/>
    <n v="705224.74"/>
    <n v="0"/>
    <n v="0"/>
    <n v="0"/>
    <n v="0"/>
    <n v="0"/>
    <n v="705224.74"/>
    <s v="Wyoming"/>
    <d v="2021-12-01T00:00:00"/>
    <x v="0"/>
    <x v="1"/>
    <x v="0"/>
    <s v="Cheyenne Light Fuel &amp; Power Co"/>
    <x v="4"/>
    <x v="31"/>
  </r>
  <r>
    <n v="5"/>
    <n v="122"/>
    <x v="51"/>
    <s v="101000 Plant In Service"/>
    <n v="1"/>
    <n v="705224.74"/>
    <n v="0"/>
    <n v="0"/>
    <n v="0"/>
    <n v="0"/>
    <n v="0"/>
    <n v="705224.74"/>
    <s v="Wyoming"/>
    <d v="2021-12-01T00:00:00"/>
    <x v="0"/>
    <x v="2"/>
    <x v="0"/>
    <s v="Cheyenne Light Fuel &amp; Power Co"/>
    <x v="4"/>
    <x v="31"/>
  </r>
  <r>
    <n v="5"/>
    <n v="122"/>
    <x v="51"/>
    <s v="101000 Plant In Service"/>
    <n v="1"/>
    <n v="705224.74"/>
    <n v="0"/>
    <n v="0"/>
    <n v="0"/>
    <n v="0"/>
    <n v="0"/>
    <n v="705224.74"/>
    <s v="Wyoming"/>
    <d v="2021-12-01T00:00:00"/>
    <x v="0"/>
    <x v="3"/>
    <x v="0"/>
    <s v="Cheyenne Light Fuel &amp; Power Co"/>
    <x v="4"/>
    <x v="31"/>
  </r>
  <r>
    <n v="5"/>
    <n v="122"/>
    <x v="51"/>
    <s v="101000 Plant In Service"/>
    <n v="1"/>
    <n v="705224.74"/>
    <n v="0"/>
    <n v="0"/>
    <n v="0"/>
    <n v="0"/>
    <n v="0"/>
    <n v="705224.74"/>
    <s v="Wyoming"/>
    <d v="2021-12-01T00:00:00"/>
    <x v="0"/>
    <x v="4"/>
    <x v="0"/>
    <s v="Cheyenne Light Fuel &amp; Power Co"/>
    <x v="4"/>
    <x v="31"/>
  </r>
  <r>
    <n v="5"/>
    <n v="122"/>
    <x v="51"/>
    <s v="101000 Plant In Service"/>
    <n v="1"/>
    <n v="705224.74"/>
    <n v="0"/>
    <n v="0"/>
    <n v="0"/>
    <n v="0"/>
    <n v="0"/>
    <n v="705224.74"/>
    <s v="Wyoming"/>
    <d v="2021-12-01T00:00:00"/>
    <x v="0"/>
    <x v="5"/>
    <x v="0"/>
    <s v="Cheyenne Light Fuel &amp; Power Co"/>
    <x v="4"/>
    <x v="31"/>
  </r>
  <r>
    <n v="5"/>
    <n v="122"/>
    <x v="51"/>
    <s v="101000 Plant In Service"/>
    <n v="1"/>
    <n v="705224.74"/>
    <n v="0"/>
    <n v="0"/>
    <n v="0"/>
    <n v="0"/>
    <n v="0"/>
    <n v="705224.74"/>
    <s v="Wyoming"/>
    <d v="2021-12-01T00:00:00"/>
    <x v="0"/>
    <x v="6"/>
    <x v="0"/>
    <s v="Cheyenne Light Fuel &amp; Power Co"/>
    <x v="4"/>
    <x v="31"/>
  </r>
  <r>
    <n v="5"/>
    <n v="122"/>
    <x v="51"/>
    <s v="101000 Plant In Service"/>
    <n v="1"/>
    <n v="705224.74"/>
    <n v="0"/>
    <n v="0"/>
    <n v="0"/>
    <n v="0"/>
    <n v="0"/>
    <n v="705224.74"/>
    <s v="Wyoming"/>
    <d v="2021-12-01T00:00:00"/>
    <x v="0"/>
    <x v="7"/>
    <x v="0"/>
    <s v="Cheyenne Light Fuel &amp; Power Co"/>
    <x v="4"/>
    <x v="31"/>
  </r>
  <r>
    <n v="5"/>
    <n v="122"/>
    <x v="51"/>
    <s v="101000 Plant In Service"/>
    <n v="1"/>
    <n v="705224.74"/>
    <n v="0"/>
    <n v="0"/>
    <n v="0"/>
    <n v="0"/>
    <n v="0"/>
    <n v="705224.74"/>
    <s v="Wyoming"/>
    <d v="2021-12-01T00:00:00"/>
    <x v="0"/>
    <x v="8"/>
    <x v="0"/>
    <s v="Cheyenne Light Fuel &amp; Power Co"/>
    <x v="4"/>
    <x v="31"/>
  </r>
  <r>
    <n v="5"/>
    <n v="122"/>
    <x v="51"/>
    <s v="101000 Plant In Service"/>
    <n v="1"/>
    <n v="705224.74"/>
    <n v="0"/>
    <n v="0"/>
    <n v="0"/>
    <n v="0"/>
    <n v="0"/>
    <n v="705224.74"/>
    <s v="Wyoming"/>
    <d v="2021-12-01T00:00:00"/>
    <x v="0"/>
    <x v="9"/>
    <x v="0"/>
    <s v="Cheyenne Light Fuel &amp; Power Co"/>
    <x v="4"/>
    <x v="31"/>
  </r>
  <r>
    <n v="5"/>
    <n v="122"/>
    <x v="51"/>
    <s v="101000 Plant In Service"/>
    <n v="1"/>
    <n v="705224.74"/>
    <n v="0"/>
    <n v="0"/>
    <n v="0"/>
    <n v="0"/>
    <n v="0"/>
    <n v="705224.74"/>
    <s v="Wyoming"/>
    <d v="2021-12-01T00:00:00"/>
    <x v="0"/>
    <x v="10"/>
    <x v="0"/>
    <s v="Cheyenne Light Fuel &amp; Power Co"/>
    <x v="4"/>
    <x v="31"/>
  </r>
  <r>
    <n v="5"/>
    <n v="122"/>
    <x v="51"/>
    <s v="101000 Plant In Service"/>
    <n v="1"/>
    <n v="705224.74"/>
    <n v="0"/>
    <n v="0"/>
    <n v="0"/>
    <n v="0"/>
    <n v="0"/>
    <n v="705224.74"/>
    <s v="Wyoming"/>
    <d v="2021-12-01T00:00:00"/>
    <x v="0"/>
    <x v="11"/>
    <x v="0"/>
    <s v="Cheyenne Light Fuel &amp; Power Co"/>
    <x v="4"/>
    <x v="31"/>
  </r>
  <r>
    <n v="5"/>
    <n v="122"/>
    <x v="51"/>
    <s v="101000 Plant In Service"/>
    <n v="1"/>
    <n v="705224.74"/>
    <n v="0"/>
    <n v="0"/>
    <n v="0"/>
    <n v="0"/>
    <n v="0"/>
    <n v="705224.74"/>
    <s v="Wyoming"/>
    <d v="2021-12-01T00:00:00"/>
    <x v="0"/>
    <x v="12"/>
    <x v="0"/>
    <s v="Cheyenne Light Fuel &amp; Power Co"/>
    <x v="4"/>
    <x v="31"/>
  </r>
  <r>
    <n v="5"/>
    <n v="122"/>
    <x v="52"/>
    <s v="101000 Plant In Service"/>
    <n v="1"/>
    <n v="361132.99"/>
    <n v="15173.550000000001"/>
    <n v="0"/>
    <n v="0"/>
    <n v="0"/>
    <n v="0"/>
    <n v="376306.54"/>
    <s v="Wyoming"/>
    <d v="2021-12-01T00:00:00"/>
    <x v="0"/>
    <x v="0"/>
    <x v="0"/>
    <s v="Cheyenne Light Fuel &amp; Power Co"/>
    <x v="4"/>
    <x v="31"/>
  </r>
  <r>
    <n v="5"/>
    <n v="122"/>
    <x v="52"/>
    <s v="101000 Plant In Service"/>
    <n v="1"/>
    <n v="376306.54"/>
    <n v="0"/>
    <n v="0"/>
    <n v="0"/>
    <n v="0"/>
    <n v="0"/>
    <n v="376306.54"/>
    <s v="Wyoming"/>
    <d v="2021-12-01T00:00:00"/>
    <x v="0"/>
    <x v="1"/>
    <x v="0"/>
    <s v="Cheyenne Light Fuel &amp; Power Co"/>
    <x v="4"/>
    <x v="31"/>
  </r>
  <r>
    <n v="5"/>
    <n v="122"/>
    <x v="52"/>
    <s v="101000 Plant In Service"/>
    <n v="1"/>
    <n v="376306.54"/>
    <n v="0"/>
    <n v="0"/>
    <n v="0"/>
    <n v="0"/>
    <n v="0"/>
    <n v="376306.54"/>
    <s v="Wyoming"/>
    <d v="2021-12-01T00:00:00"/>
    <x v="0"/>
    <x v="2"/>
    <x v="0"/>
    <s v="Cheyenne Light Fuel &amp; Power Co"/>
    <x v="4"/>
    <x v="31"/>
  </r>
  <r>
    <n v="5"/>
    <n v="122"/>
    <x v="52"/>
    <s v="101000 Plant In Service"/>
    <n v="1"/>
    <n v="376306.54"/>
    <n v="0"/>
    <n v="0"/>
    <n v="0"/>
    <n v="0"/>
    <n v="0"/>
    <n v="376306.54"/>
    <s v="Wyoming"/>
    <d v="2021-12-01T00:00:00"/>
    <x v="0"/>
    <x v="3"/>
    <x v="0"/>
    <s v="Cheyenne Light Fuel &amp; Power Co"/>
    <x v="4"/>
    <x v="31"/>
  </r>
  <r>
    <n v="5"/>
    <n v="122"/>
    <x v="52"/>
    <s v="101000 Plant In Service"/>
    <n v="1"/>
    <n v="376306.54"/>
    <n v="0"/>
    <n v="-9928.51"/>
    <n v="0"/>
    <n v="0"/>
    <n v="0"/>
    <n v="366378.03"/>
    <s v="Wyoming"/>
    <d v="2021-12-01T00:00:00"/>
    <x v="0"/>
    <x v="4"/>
    <x v="0"/>
    <s v="Cheyenne Light Fuel &amp; Power Co"/>
    <x v="4"/>
    <x v="31"/>
  </r>
  <r>
    <n v="5"/>
    <n v="122"/>
    <x v="52"/>
    <s v="101000 Plant In Service"/>
    <n v="1"/>
    <n v="366378.03"/>
    <n v="0"/>
    <n v="0"/>
    <n v="0"/>
    <n v="0"/>
    <n v="0"/>
    <n v="366378.03"/>
    <s v="Wyoming"/>
    <d v="2021-12-01T00:00:00"/>
    <x v="0"/>
    <x v="5"/>
    <x v="0"/>
    <s v="Cheyenne Light Fuel &amp; Power Co"/>
    <x v="4"/>
    <x v="31"/>
  </r>
  <r>
    <n v="5"/>
    <n v="122"/>
    <x v="52"/>
    <s v="101000 Plant In Service"/>
    <n v="1"/>
    <n v="366378.03"/>
    <n v="0"/>
    <n v="0"/>
    <n v="0"/>
    <n v="0"/>
    <n v="0"/>
    <n v="366378.03"/>
    <s v="Wyoming"/>
    <d v="2021-12-01T00:00:00"/>
    <x v="0"/>
    <x v="6"/>
    <x v="0"/>
    <s v="Cheyenne Light Fuel &amp; Power Co"/>
    <x v="4"/>
    <x v="31"/>
  </r>
  <r>
    <n v="5"/>
    <n v="122"/>
    <x v="52"/>
    <s v="101000 Plant In Service"/>
    <n v="1"/>
    <n v="366378.03"/>
    <n v="0"/>
    <n v="0"/>
    <n v="0"/>
    <n v="0"/>
    <n v="0"/>
    <n v="366378.03"/>
    <s v="Wyoming"/>
    <d v="2021-12-01T00:00:00"/>
    <x v="0"/>
    <x v="7"/>
    <x v="0"/>
    <s v="Cheyenne Light Fuel &amp; Power Co"/>
    <x v="4"/>
    <x v="31"/>
  </r>
  <r>
    <n v="5"/>
    <n v="122"/>
    <x v="52"/>
    <s v="101000 Plant In Service"/>
    <n v="1"/>
    <n v="366378.03"/>
    <n v="0"/>
    <n v="0"/>
    <n v="0"/>
    <n v="0"/>
    <n v="0"/>
    <n v="366378.03"/>
    <s v="Wyoming"/>
    <d v="2021-12-01T00:00:00"/>
    <x v="0"/>
    <x v="8"/>
    <x v="0"/>
    <s v="Cheyenne Light Fuel &amp; Power Co"/>
    <x v="4"/>
    <x v="31"/>
  </r>
  <r>
    <n v="5"/>
    <n v="122"/>
    <x v="52"/>
    <s v="101000 Plant In Service"/>
    <n v="1"/>
    <n v="366378.03"/>
    <n v="0"/>
    <n v="0"/>
    <n v="0"/>
    <n v="0"/>
    <n v="0"/>
    <n v="366378.03"/>
    <s v="Wyoming"/>
    <d v="2021-12-01T00:00:00"/>
    <x v="0"/>
    <x v="9"/>
    <x v="0"/>
    <s v="Cheyenne Light Fuel &amp; Power Co"/>
    <x v="4"/>
    <x v="31"/>
  </r>
  <r>
    <n v="5"/>
    <n v="122"/>
    <x v="52"/>
    <s v="101000 Plant In Service"/>
    <n v="1"/>
    <n v="366378.03"/>
    <n v="0"/>
    <n v="0"/>
    <n v="0"/>
    <n v="0"/>
    <n v="0"/>
    <n v="366378.03"/>
    <s v="Wyoming"/>
    <d v="2021-12-01T00:00:00"/>
    <x v="0"/>
    <x v="10"/>
    <x v="0"/>
    <s v="Cheyenne Light Fuel &amp; Power Co"/>
    <x v="4"/>
    <x v="31"/>
  </r>
  <r>
    <n v="5"/>
    <n v="122"/>
    <x v="52"/>
    <s v="101000 Plant In Service"/>
    <n v="1"/>
    <n v="366378.03"/>
    <n v="0"/>
    <n v="0"/>
    <n v="0"/>
    <n v="0"/>
    <n v="0"/>
    <n v="366378.03"/>
    <s v="Wyoming"/>
    <d v="2021-12-01T00:00:00"/>
    <x v="0"/>
    <x v="11"/>
    <x v="0"/>
    <s v="Cheyenne Light Fuel &amp; Power Co"/>
    <x v="4"/>
    <x v="31"/>
  </r>
  <r>
    <n v="5"/>
    <n v="122"/>
    <x v="52"/>
    <s v="101000 Plant In Service"/>
    <n v="1"/>
    <n v="366378.03"/>
    <n v="0"/>
    <n v="0"/>
    <n v="0"/>
    <n v="0"/>
    <n v="0"/>
    <n v="366378.03"/>
    <s v="Wyoming"/>
    <d v="2021-12-01T00:00:00"/>
    <x v="0"/>
    <x v="12"/>
    <x v="0"/>
    <s v="Cheyenne Light Fuel &amp; Power Co"/>
    <x v="4"/>
    <x v="31"/>
  </r>
  <r>
    <n v="5"/>
    <n v="122"/>
    <x v="53"/>
    <s v="101000 Plant In Service"/>
    <n v="1"/>
    <n v="34029408.200000003"/>
    <n v="1314544.81"/>
    <n v="-9584.08"/>
    <n v="0"/>
    <n v="0"/>
    <n v="0"/>
    <n v="35334368.93"/>
    <s v="Wyoming"/>
    <d v="2021-12-01T00:00:00"/>
    <x v="0"/>
    <x v="0"/>
    <x v="0"/>
    <s v="Cheyenne Light Fuel &amp; Power Co"/>
    <x v="4"/>
    <x v="32"/>
  </r>
  <r>
    <n v="5"/>
    <n v="122"/>
    <x v="53"/>
    <s v="101000 Plant In Service"/>
    <n v="1"/>
    <n v="35334368.93"/>
    <n v="-395.01"/>
    <n v="0"/>
    <n v="0"/>
    <n v="0"/>
    <n v="0"/>
    <n v="35333973.920000002"/>
    <s v="Wyoming"/>
    <d v="2021-12-01T00:00:00"/>
    <x v="0"/>
    <x v="1"/>
    <x v="0"/>
    <s v="Cheyenne Light Fuel &amp; Power Co"/>
    <x v="4"/>
    <x v="32"/>
  </r>
  <r>
    <n v="5"/>
    <n v="122"/>
    <x v="53"/>
    <s v="101000 Plant In Service"/>
    <n v="1"/>
    <n v="35333973.920000002"/>
    <n v="0.73"/>
    <n v="0"/>
    <n v="0"/>
    <n v="0"/>
    <n v="0"/>
    <n v="35333974.649999999"/>
    <s v="Wyoming"/>
    <d v="2021-12-01T00:00:00"/>
    <x v="0"/>
    <x v="2"/>
    <x v="0"/>
    <s v="Cheyenne Light Fuel &amp; Power Co"/>
    <x v="4"/>
    <x v="32"/>
  </r>
  <r>
    <n v="5"/>
    <n v="122"/>
    <x v="53"/>
    <s v="101000 Plant In Service"/>
    <n v="1"/>
    <n v="35333974.649999999"/>
    <n v="5233.25"/>
    <n v="0"/>
    <n v="0"/>
    <n v="0"/>
    <n v="0"/>
    <n v="35339207.899999999"/>
    <s v="Wyoming"/>
    <d v="2021-12-01T00:00:00"/>
    <x v="0"/>
    <x v="3"/>
    <x v="0"/>
    <s v="Cheyenne Light Fuel &amp; Power Co"/>
    <x v="4"/>
    <x v="32"/>
  </r>
  <r>
    <n v="5"/>
    <n v="122"/>
    <x v="53"/>
    <s v="101000 Plant In Service"/>
    <n v="1"/>
    <n v="35339207.899999999"/>
    <n v="199591.95"/>
    <n v="-10958.86"/>
    <n v="0"/>
    <n v="0"/>
    <n v="0"/>
    <n v="35527840.990000002"/>
    <s v="Wyoming"/>
    <d v="2021-12-01T00:00:00"/>
    <x v="0"/>
    <x v="4"/>
    <x v="0"/>
    <s v="Cheyenne Light Fuel &amp; Power Co"/>
    <x v="4"/>
    <x v="32"/>
  </r>
  <r>
    <n v="5"/>
    <n v="122"/>
    <x v="53"/>
    <s v="101000 Plant In Service"/>
    <n v="1"/>
    <n v="35527840.990000002"/>
    <n v="83.16"/>
    <n v="0"/>
    <n v="0"/>
    <n v="0"/>
    <n v="0"/>
    <n v="35527924.149999999"/>
    <s v="Wyoming"/>
    <d v="2021-12-01T00:00:00"/>
    <x v="0"/>
    <x v="5"/>
    <x v="0"/>
    <s v="Cheyenne Light Fuel &amp; Power Co"/>
    <x v="4"/>
    <x v="32"/>
  </r>
  <r>
    <n v="5"/>
    <n v="122"/>
    <x v="53"/>
    <s v="101000 Plant In Service"/>
    <n v="1"/>
    <n v="35527924.149999999"/>
    <n v="6259757.6900000004"/>
    <n v="0"/>
    <n v="0"/>
    <n v="0"/>
    <n v="0"/>
    <n v="41787681.840000004"/>
    <s v="Wyoming"/>
    <d v="2021-12-01T00:00:00"/>
    <x v="0"/>
    <x v="6"/>
    <x v="0"/>
    <s v="Cheyenne Light Fuel &amp; Power Co"/>
    <x v="4"/>
    <x v="32"/>
  </r>
  <r>
    <n v="5"/>
    <n v="122"/>
    <x v="53"/>
    <s v="101000 Plant In Service"/>
    <n v="1"/>
    <n v="41787681.840000004"/>
    <n v="25066.37"/>
    <n v="0"/>
    <n v="0"/>
    <n v="0"/>
    <n v="0"/>
    <n v="41812748.210000001"/>
    <s v="Wyoming"/>
    <d v="2021-12-01T00:00:00"/>
    <x v="0"/>
    <x v="7"/>
    <x v="0"/>
    <s v="Cheyenne Light Fuel &amp; Power Co"/>
    <x v="4"/>
    <x v="32"/>
  </r>
  <r>
    <n v="5"/>
    <n v="122"/>
    <x v="53"/>
    <s v="101000 Plant In Service"/>
    <n v="1"/>
    <n v="41812748.210000001"/>
    <n v="2337.35"/>
    <n v="0"/>
    <n v="0"/>
    <n v="0"/>
    <n v="0"/>
    <n v="41815085.560000002"/>
    <s v="Wyoming"/>
    <d v="2021-12-01T00:00:00"/>
    <x v="0"/>
    <x v="8"/>
    <x v="0"/>
    <s v="Cheyenne Light Fuel &amp; Power Co"/>
    <x v="4"/>
    <x v="32"/>
  </r>
  <r>
    <n v="5"/>
    <n v="122"/>
    <x v="53"/>
    <s v="101000 Plant In Service"/>
    <n v="1"/>
    <n v="41815085.560000002"/>
    <n v="306.60000000000002"/>
    <n v="0"/>
    <n v="0"/>
    <n v="-6"/>
    <n v="0"/>
    <n v="41815386.159999996"/>
    <s v="Wyoming"/>
    <d v="2021-12-01T00:00:00"/>
    <x v="0"/>
    <x v="9"/>
    <x v="0"/>
    <s v="Cheyenne Light Fuel &amp; Power Co"/>
    <x v="4"/>
    <x v="32"/>
  </r>
  <r>
    <n v="5"/>
    <n v="122"/>
    <x v="53"/>
    <s v="101000 Plant In Service"/>
    <n v="1"/>
    <n v="41815386.159999996"/>
    <n v="5381.35"/>
    <n v="0"/>
    <n v="0"/>
    <n v="0"/>
    <n v="0"/>
    <n v="41820767.509999998"/>
    <s v="Wyoming"/>
    <d v="2021-12-01T00:00:00"/>
    <x v="0"/>
    <x v="10"/>
    <x v="0"/>
    <s v="Cheyenne Light Fuel &amp; Power Co"/>
    <x v="4"/>
    <x v="32"/>
  </r>
  <r>
    <n v="5"/>
    <n v="122"/>
    <x v="53"/>
    <s v="101000 Plant In Service"/>
    <n v="1"/>
    <n v="41820767.509999998"/>
    <n v="-10192.74"/>
    <n v="0"/>
    <n v="0"/>
    <n v="0"/>
    <n v="0"/>
    <n v="41810574.770000003"/>
    <s v="Wyoming"/>
    <d v="2021-12-01T00:00:00"/>
    <x v="0"/>
    <x v="11"/>
    <x v="0"/>
    <s v="Cheyenne Light Fuel &amp; Power Co"/>
    <x v="4"/>
    <x v="32"/>
  </r>
  <r>
    <n v="5"/>
    <n v="122"/>
    <x v="53"/>
    <s v="101000 Plant In Service"/>
    <n v="1"/>
    <n v="41810574.770000003"/>
    <n v="575.22"/>
    <n v="0"/>
    <n v="0"/>
    <n v="0"/>
    <n v="0"/>
    <n v="41811149.990000002"/>
    <s v="Wyoming"/>
    <d v="2021-12-01T00:00:00"/>
    <x v="0"/>
    <x v="12"/>
    <x v="0"/>
    <s v="Cheyenne Light Fuel &amp; Power Co"/>
    <x v="4"/>
    <x v="32"/>
  </r>
  <r>
    <n v="5"/>
    <n v="122"/>
    <x v="54"/>
    <s v="101000 Plant In Service"/>
    <n v="1"/>
    <n v="30991367.82"/>
    <n v="666196.99"/>
    <n v="-40911.74"/>
    <n v="0"/>
    <n v="0"/>
    <n v="-14872.210000000001"/>
    <n v="31601780.859999999"/>
    <s v="Wyoming"/>
    <d v="2021-12-01T00:00:00"/>
    <x v="0"/>
    <x v="0"/>
    <x v="0"/>
    <s v="Cheyenne Light Fuel &amp; Power Co"/>
    <x v="4"/>
    <x v="33"/>
  </r>
  <r>
    <n v="5"/>
    <n v="122"/>
    <x v="54"/>
    <s v="101000 Plant In Service"/>
    <n v="1"/>
    <n v="31601780.859999999"/>
    <n v="10423.65"/>
    <n v="-999.95"/>
    <n v="0"/>
    <n v="0"/>
    <n v="0"/>
    <n v="31611204.559999999"/>
    <s v="Wyoming"/>
    <d v="2021-12-01T00:00:00"/>
    <x v="0"/>
    <x v="1"/>
    <x v="0"/>
    <s v="Cheyenne Light Fuel &amp; Power Co"/>
    <x v="4"/>
    <x v="33"/>
  </r>
  <r>
    <n v="5"/>
    <n v="122"/>
    <x v="54"/>
    <s v="101000 Plant In Service"/>
    <n v="1"/>
    <n v="31611204.559999999"/>
    <n v="-74.27"/>
    <n v="-4271.88"/>
    <n v="0"/>
    <n v="0"/>
    <n v="0"/>
    <n v="31606858.41"/>
    <s v="Wyoming"/>
    <d v="2021-12-01T00:00:00"/>
    <x v="0"/>
    <x v="2"/>
    <x v="0"/>
    <s v="Cheyenne Light Fuel &amp; Power Co"/>
    <x v="4"/>
    <x v="33"/>
  </r>
  <r>
    <n v="5"/>
    <n v="122"/>
    <x v="54"/>
    <s v="101000 Plant In Service"/>
    <n v="1"/>
    <n v="31606858.41"/>
    <n v="-1879.45"/>
    <n v="-6738.25"/>
    <n v="0"/>
    <n v="0"/>
    <n v="-60096.44"/>
    <n v="31538144.27"/>
    <s v="Wyoming"/>
    <d v="2021-12-01T00:00:00"/>
    <x v="0"/>
    <x v="3"/>
    <x v="0"/>
    <s v="Cheyenne Light Fuel &amp; Power Co"/>
    <x v="4"/>
    <x v="33"/>
  </r>
  <r>
    <n v="5"/>
    <n v="122"/>
    <x v="54"/>
    <s v="101000 Plant In Service"/>
    <n v="1"/>
    <n v="31538144.27"/>
    <n v="-1741.7"/>
    <n v="-3998.5"/>
    <n v="0"/>
    <n v="0"/>
    <n v="0"/>
    <n v="31532404.07"/>
    <s v="Wyoming"/>
    <d v="2021-12-01T00:00:00"/>
    <x v="0"/>
    <x v="4"/>
    <x v="0"/>
    <s v="Cheyenne Light Fuel &amp; Power Co"/>
    <x v="4"/>
    <x v="33"/>
  </r>
  <r>
    <n v="5"/>
    <n v="122"/>
    <x v="54"/>
    <s v="101000 Plant In Service"/>
    <n v="1"/>
    <n v="31532404.07"/>
    <n v="75642.880000000005"/>
    <n v="-6971.82"/>
    <n v="0"/>
    <n v="0"/>
    <n v="0"/>
    <n v="31601075.129999999"/>
    <s v="Wyoming"/>
    <d v="2021-12-01T00:00:00"/>
    <x v="0"/>
    <x v="5"/>
    <x v="0"/>
    <s v="Cheyenne Light Fuel &amp; Power Co"/>
    <x v="4"/>
    <x v="33"/>
  </r>
  <r>
    <n v="5"/>
    <n v="122"/>
    <x v="54"/>
    <s v="101000 Plant In Service"/>
    <n v="1"/>
    <n v="31601075.129999999"/>
    <n v="359166.33"/>
    <n v="-12714.2"/>
    <n v="0"/>
    <n v="0"/>
    <n v="0"/>
    <n v="31947527.260000002"/>
    <s v="Wyoming"/>
    <d v="2021-12-01T00:00:00"/>
    <x v="0"/>
    <x v="6"/>
    <x v="0"/>
    <s v="Cheyenne Light Fuel &amp; Power Co"/>
    <x v="4"/>
    <x v="33"/>
  </r>
  <r>
    <n v="5"/>
    <n v="122"/>
    <x v="54"/>
    <s v="101000 Plant In Service"/>
    <n v="1"/>
    <n v="31947527.260000002"/>
    <n v="65493.590000000004"/>
    <n v="-8721.64"/>
    <n v="0"/>
    <n v="0"/>
    <n v="0"/>
    <n v="32004299.210000001"/>
    <s v="Wyoming"/>
    <d v="2021-12-01T00:00:00"/>
    <x v="0"/>
    <x v="7"/>
    <x v="0"/>
    <s v="Cheyenne Light Fuel &amp; Power Co"/>
    <x v="4"/>
    <x v="33"/>
  </r>
  <r>
    <n v="5"/>
    <n v="122"/>
    <x v="54"/>
    <s v="101000 Plant In Service"/>
    <n v="1"/>
    <n v="32004299.210000001"/>
    <n v="40298.97"/>
    <n v="-12327.2"/>
    <n v="0"/>
    <n v="0"/>
    <n v="0"/>
    <n v="32032270.98"/>
    <s v="Wyoming"/>
    <d v="2021-12-01T00:00:00"/>
    <x v="0"/>
    <x v="8"/>
    <x v="0"/>
    <s v="Cheyenne Light Fuel &amp; Power Co"/>
    <x v="4"/>
    <x v="33"/>
  </r>
  <r>
    <n v="5"/>
    <n v="122"/>
    <x v="54"/>
    <s v="101000 Plant In Service"/>
    <n v="1"/>
    <n v="32032270.98"/>
    <n v="3179.71"/>
    <n v="-19549.12"/>
    <n v="0"/>
    <n v="0"/>
    <n v="0"/>
    <n v="32015901.57"/>
    <s v="Wyoming"/>
    <d v="2021-12-01T00:00:00"/>
    <x v="0"/>
    <x v="9"/>
    <x v="0"/>
    <s v="Cheyenne Light Fuel &amp; Power Co"/>
    <x v="4"/>
    <x v="33"/>
  </r>
  <r>
    <n v="5"/>
    <n v="122"/>
    <x v="54"/>
    <s v="101000 Plant In Service"/>
    <n v="1"/>
    <n v="32015901.57"/>
    <n v="533558.39"/>
    <n v="0"/>
    <n v="0"/>
    <n v="0"/>
    <n v="0"/>
    <n v="32549459.960000001"/>
    <s v="Wyoming"/>
    <d v="2021-12-01T00:00:00"/>
    <x v="0"/>
    <x v="10"/>
    <x v="0"/>
    <s v="Cheyenne Light Fuel &amp; Power Co"/>
    <x v="4"/>
    <x v="33"/>
  </r>
  <r>
    <n v="5"/>
    <n v="122"/>
    <x v="54"/>
    <s v="101000 Plant In Service"/>
    <n v="1"/>
    <n v="32549459.960000001"/>
    <n v="602248.07999999996"/>
    <n v="-13110.32"/>
    <n v="0"/>
    <n v="0"/>
    <n v="0"/>
    <n v="33138597.719999999"/>
    <s v="Wyoming"/>
    <d v="2021-12-01T00:00:00"/>
    <x v="0"/>
    <x v="11"/>
    <x v="0"/>
    <s v="Cheyenne Light Fuel &amp; Power Co"/>
    <x v="4"/>
    <x v="33"/>
  </r>
  <r>
    <n v="5"/>
    <n v="122"/>
    <x v="54"/>
    <s v="101000 Plant In Service"/>
    <n v="1"/>
    <n v="33138597.719999999"/>
    <n v="58252.93"/>
    <n v="-21664.05"/>
    <n v="0"/>
    <n v="0"/>
    <n v="0"/>
    <n v="33175186.600000001"/>
    <s v="Wyoming"/>
    <d v="2021-12-01T00:00:00"/>
    <x v="0"/>
    <x v="12"/>
    <x v="0"/>
    <s v="Cheyenne Light Fuel &amp; Power Co"/>
    <x v="4"/>
    <x v="33"/>
  </r>
  <r>
    <n v="5"/>
    <n v="122"/>
    <x v="55"/>
    <s v="101000 Plant In Service"/>
    <n v="1"/>
    <n v="25386652.699999999"/>
    <n v="57103.37"/>
    <n v="-121419.11"/>
    <n v="0"/>
    <n v="0"/>
    <n v="0"/>
    <n v="25322336.960000001"/>
    <s v="Wyoming"/>
    <d v="2021-12-01T00:00:00"/>
    <x v="0"/>
    <x v="0"/>
    <x v="0"/>
    <s v="Cheyenne Light Fuel &amp; Power Co"/>
    <x v="4"/>
    <x v="34"/>
  </r>
  <r>
    <n v="5"/>
    <n v="122"/>
    <x v="55"/>
    <s v="101000 Plant In Service"/>
    <n v="1"/>
    <n v="25322336.960000001"/>
    <n v="-0.15"/>
    <n v="0"/>
    <n v="0"/>
    <n v="0"/>
    <n v="0"/>
    <n v="25322336.809999999"/>
    <s v="Wyoming"/>
    <d v="2021-12-01T00:00:00"/>
    <x v="0"/>
    <x v="1"/>
    <x v="0"/>
    <s v="Cheyenne Light Fuel &amp; Power Co"/>
    <x v="4"/>
    <x v="34"/>
  </r>
  <r>
    <n v="5"/>
    <n v="122"/>
    <x v="55"/>
    <s v="101000 Plant In Service"/>
    <n v="1"/>
    <n v="25322336.809999999"/>
    <n v="-2.82"/>
    <n v="-12306.85"/>
    <n v="0"/>
    <n v="0"/>
    <n v="0"/>
    <n v="25310027.140000001"/>
    <s v="Wyoming"/>
    <d v="2021-12-01T00:00:00"/>
    <x v="0"/>
    <x v="2"/>
    <x v="0"/>
    <s v="Cheyenne Light Fuel &amp; Power Co"/>
    <x v="4"/>
    <x v="34"/>
  </r>
  <r>
    <n v="5"/>
    <n v="122"/>
    <x v="55"/>
    <s v="101000 Plant In Service"/>
    <n v="1"/>
    <n v="25310027.140000001"/>
    <n v="1681.45"/>
    <n v="-17949.420000000002"/>
    <n v="0"/>
    <n v="0"/>
    <n v="-13104.4"/>
    <n v="25280654.77"/>
    <s v="Wyoming"/>
    <d v="2021-12-01T00:00:00"/>
    <x v="0"/>
    <x v="3"/>
    <x v="0"/>
    <s v="Cheyenne Light Fuel &amp; Power Co"/>
    <x v="4"/>
    <x v="34"/>
  </r>
  <r>
    <n v="5"/>
    <n v="122"/>
    <x v="55"/>
    <s v="101000 Plant In Service"/>
    <n v="1"/>
    <n v="25280654.77"/>
    <n v="2001.53"/>
    <n v="-75.210000000000008"/>
    <n v="0"/>
    <n v="0"/>
    <n v="0"/>
    <n v="25282581.09"/>
    <s v="Wyoming"/>
    <d v="2021-12-01T00:00:00"/>
    <x v="0"/>
    <x v="4"/>
    <x v="0"/>
    <s v="Cheyenne Light Fuel &amp; Power Co"/>
    <x v="4"/>
    <x v="34"/>
  </r>
  <r>
    <n v="5"/>
    <n v="122"/>
    <x v="55"/>
    <s v="101000 Plant In Service"/>
    <n v="1"/>
    <n v="25282581.09"/>
    <n v="14081.11"/>
    <n v="-69.350000000000009"/>
    <n v="0"/>
    <n v="0"/>
    <n v="0"/>
    <n v="25296592.850000001"/>
    <s v="Wyoming"/>
    <d v="2021-12-01T00:00:00"/>
    <x v="0"/>
    <x v="5"/>
    <x v="0"/>
    <s v="Cheyenne Light Fuel &amp; Power Co"/>
    <x v="4"/>
    <x v="34"/>
  </r>
  <r>
    <n v="5"/>
    <n v="122"/>
    <x v="55"/>
    <s v="101000 Plant In Service"/>
    <n v="1"/>
    <n v="25296592.850000001"/>
    <n v="216506.51"/>
    <n v="-22914.84"/>
    <n v="0"/>
    <n v="0"/>
    <n v="0"/>
    <n v="25490184.52"/>
    <s v="Wyoming"/>
    <d v="2021-12-01T00:00:00"/>
    <x v="0"/>
    <x v="6"/>
    <x v="0"/>
    <s v="Cheyenne Light Fuel &amp; Power Co"/>
    <x v="4"/>
    <x v="34"/>
  </r>
  <r>
    <n v="5"/>
    <n v="122"/>
    <x v="55"/>
    <s v="101000 Plant In Service"/>
    <n v="1"/>
    <n v="25490184.52"/>
    <n v="4481.97"/>
    <n v="-4763.5200000000004"/>
    <n v="0"/>
    <n v="0"/>
    <n v="0"/>
    <n v="25489902.969999999"/>
    <s v="Wyoming"/>
    <d v="2021-12-01T00:00:00"/>
    <x v="0"/>
    <x v="7"/>
    <x v="0"/>
    <s v="Cheyenne Light Fuel &amp; Power Co"/>
    <x v="4"/>
    <x v="34"/>
  </r>
  <r>
    <n v="5"/>
    <n v="122"/>
    <x v="55"/>
    <s v="101000 Plant In Service"/>
    <n v="1"/>
    <n v="25489902.969999999"/>
    <n v="-103.45"/>
    <n v="-8525.59"/>
    <n v="0"/>
    <n v="0"/>
    <n v="0"/>
    <n v="25481273.93"/>
    <s v="Wyoming"/>
    <d v="2021-12-01T00:00:00"/>
    <x v="0"/>
    <x v="8"/>
    <x v="0"/>
    <s v="Cheyenne Light Fuel &amp; Power Co"/>
    <x v="4"/>
    <x v="34"/>
  </r>
  <r>
    <n v="5"/>
    <n v="122"/>
    <x v="55"/>
    <s v="101000 Plant In Service"/>
    <n v="1"/>
    <n v="25481273.93"/>
    <n v="8356.93"/>
    <n v="-6336.57"/>
    <n v="0"/>
    <n v="0"/>
    <n v="0"/>
    <n v="25483294.289999999"/>
    <s v="Wyoming"/>
    <d v="2021-12-01T00:00:00"/>
    <x v="0"/>
    <x v="9"/>
    <x v="0"/>
    <s v="Cheyenne Light Fuel &amp; Power Co"/>
    <x v="4"/>
    <x v="34"/>
  </r>
  <r>
    <n v="5"/>
    <n v="122"/>
    <x v="55"/>
    <s v="101000 Plant In Service"/>
    <n v="1"/>
    <n v="25483294.289999999"/>
    <n v="26200.21"/>
    <n v="0"/>
    <n v="0"/>
    <n v="0"/>
    <n v="0"/>
    <n v="25509494.5"/>
    <s v="Wyoming"/>
    <d v="2021-12-01T00:00:00"/>
    <x v="0"/>
    <x v="10"/>
    <x v="0"/>
    <s v="Cheyenne Light Fuel &amp; Power Co"/>
    <x v="4"/>
    <x v="34"/>
  </r>
  <r>
    <n v="5"/>
    <n v="122"/>
    <x v="55"/>
    <s v="101000 Plant In Service"/>
    <n v="1"/>
    <n v="25509494.5"/>
    <n v="202526.23"/>
    <n v="-21301.200000000001"/>
    <n v="0"/>
    <n v="0"/>
    <n v="0"/>
    <n v="25690719.530000001"/>
    <s v="Wyoming"/>
    <d v="2021-12-01T00:00:00"/>
    <x v="0"/>
    <x v="11"/>
    <x v="0"/>
    <s v="Cheyenne Light Fuel &amp; Power Co"/>
    <x v="4"/>
    <x v="34"/>
  </r>
  <r>
    <n v="5"/>
    <n v="122"/>
    <x v="55"/>
    <s v="101000 Plant In Service"/>
    <n v="1"/>
    <n v="25690719.530000001"/>
    <n v="6885.33"/>
    <n v="-15513.220000000001"/>
    <n v="0"/>
    <n v="0"/>
    <n v="0"/>
    <n v="25682091.640000001"/>
    <s v="Wyoming"/>
    <d v="2021-12-01T00:00:00"/>
    <x v="0"/>
    <x v="12"/>
    <x v="0"/>
    <s v="Cheyenne Light Fuel &amp; Power Co"/>
    <x v="4"/>
    <x v="34"/>
  </r>
  <r>
    <n v="5"/>
    <n v="122"/>
    <x v="56"/>
    <s v="101000 Plant In Service"/>
    <n v="1"/>
    <n v="11918169.02"/>
    <n v="492321.22000000003"/>
    <n v="-32839.590000000004"/>
    <n v="0"/>
    <n v="0"/>
    <n v="0"/>
    <n v="12377650.65"/>
    <s v="Wyoming"/>
    <d v="2021-12-01T00:00:00"/>
    <x v="0"/>
    <x v="0"/>
    <x v="0"/>
    <s v="Cheyenne Light Fuel &amp; Power Co"/>
    <x v="4"/>
    <x v="35"/>
  </r>
  <r>
    <n v="5"/>
    <n v="122"/>
    <x v="56"/>
    <s v="101000 Plant In Service"/>
    <n v="1"/>
    <n v="12377650.65"/>
    <n v="8088.62"/>
    <n v="-2102.39"/>
    <n v="0"/>
    <n v="0"/>
    <n v="0"/>
    <n v="12383636.880000001"/>
    <s v="Wyoming"/>
    <d v="2021-12-01T00:00:00"/>
    <x v="0"/>
    <x v="1"/>
    <x v="0"/>
    <s v="Cheyenne Light Fuel &amp; Power Co"/>
    <x v="4"/>
    <x v="35"/>
  </r>
  <r>
    <n v="5"/>
    <n v="122"/>
    <x v="56"/>
    <s v="101000 Plant In Service"/>
    <n v="1"/>
    <n v="12383636.880000001"/>
    <n v="-3088.26"/>
    <n v="-18921.41"/>
    <n v="0"/>
    <n v="0"/>
    <n v="0"/>
    <n v="12361627.210000001"/>
    <s v="Wyoming"/>
    <d v="2021-12-01T00:00:00"/>
    <x v="0"/>
    <x v="2"/>
    <x v="0"/>
    <s v="Cheyenne Light Fuel &amp; Power Co"/>
    <x v="4"/>
    <x v="35"/>
  </r>
  <r>
    <n v="5"/>
    <n v="122"/>
    <x v="56"/>
    <s v="101000 Plant In Service"/>
    <n v="1"/>
    <n v="12361627.210000001"/>
    <n v="50899.85"/>
    <n v="-9099.56"/>
    <n v="0"/>
    <n v="0"/>
    <n v="0"/>
    <n v="12403427.5"/>
    <s v="Wyoming"/>
    <d v="2021-12-01T00:00:00"/>
    <x v="0"/>
    <x v="3"/>
    <x v="0"/>
    <s v="Cheyenne Light Fuel &amp; Power Co"/>
    <x v="4"/>
    <x v="35"/>
  </r>
  <r>
    <n v="5"/>
    <n v="122"/>
    <x v="56"/>
    <s v="101000 Plant In Service"/>
    <n v="1"/>
    <n v="12403427.5"/>
    <n v="88967.06"/>
    <n v="0"/>
    <n v="0"/>
    <n v="0"/>
    <n v="0"/>
    <n v="12492394.560000001"/>
    <s v="Wyoming"/>
    <d v="2021-12-01T00:00:00"/>
    <x v="0"/>
    <x v="4"/>
    <x v="0"/>
    <s v="Cheyenne Light Fuel &amp; Power Co"/>
    <x v="4"/>
    <x v="35"/>
  </r>
  <r>
    <n v="5"/>
    <n v="122"/>
    <x v="56"/>
    <s v="101000 Plant In Service"/>
    <n v="1"/>
    <n v="12492394.560000001"/>
    <n v="435722.84"/>
    <n v="0"/>
    <n v="0"/>
    <n v="0"/>
    <n v="0"/>
    <n v="12928117.4"/>
    <s v="Wyoming"/>
    <d v="2021-12-01T00:00:00"/>
    <x v="0"/>
    <x v="5"/>
    <x v="0"/>
    <s v="Cheyenne Light Fuel &amp; Power Co"/>
    <x v="4"/>
    <x v="35"/>
  </r>
  <r>
    <n v="5"/>
    <n v="122"/>
    <x v="56"/>
    <s v="101000 Plant In Service"/>
    <n v="1"/>
    <n v="12928117.4"/>
    <n v="262836.57"/>
    <n v="-6130.3600000000006"/>
    <n v="0"/>
    <n v="0"/>
    <n v="0"/>
    <n v="13184823.609999999"/>
    <s v="Wyoming"/>
    <d v="2021-12-01T00:00:00"/>
    <x v="0"/>
    <x v="6"/>
    <x v="0"/>
    <s v="Cheyenne Light Fuel &amp; Power Co"/>
    <x v="4"/>
    <x v="35"/>
  </r>
  <r>
    <n v="5"/>
    <n v="122"/>
    <x v="56"/>
    <s v="101000 Plant In Service"/>
    <n v="1"/>
    <n v="13184823.609999999"/>
    <n v="29885.57"/>
    <n v="-44787.67"/>
    <n v="0"/>
    <n v="0"/>
    <n v="0"/>
    <n v="13169921.51"/>
    <s v="Wyoming"/>
    <d v="2021-12-01T00:00:00"/>
    <x v="0"/>
    <x v="7"/>
    <x v="0"/>
    <s v="Cheyenne Light Fuel &amp; Power Co"/>
    <x v="4"/>
    <x v="35"/>
  </r>
  <r>
    <n v="5"/>
    <n v="122"/>
    <x v="56"/>
    <s v="101000 Plant In Service"/>
    <n v="1"/>
    <n v="13169921.51"/>
    <n v="64294.68"/>
    <n v="-8409.5"/>
    <n v="0"/>
    <n v="0"/>
    <n v="0"/>
    <n v="13225806.689999999"/>
    <s v="Wyoming"/>
    <d v="2021-12-01T00:00:00"/>
    <x v="0"/>
    <x v="8"/>
    <x v="0"/>
    <s v="Cheyenne Light Fuel &amp; Power Co"/>
    <x v="4"/>
    <x v="35"/>
  </r>
  <r>
    <n v="5"/>
    <n v="122"/>
    <x v="56"/>
    <s v="101000 Plant In Service"/>
    <n v="1"/>
    <n v="13225806.689999999"/>
    <n v="146740.95000000001"/>
    <n v="-76608.37"/>
    <n v="0"/>
    <n v="0"/>
    <n v="0"/>
    <n v="13295939.27"/>
    <s v="Wyoming"/>
    <d v="2021-12-01T00:00:00"/>
    <x v="0"/>
    <x v="9"/>
    <x v="0"/>
    <s v="Cheyenne Light Fuel &amp; Power Co"/>
    <x v="4"/>
    <x v="35"/>
  </r>
  <r>
    <n v="5"/>
    <n v="122"/>
    <x v="56"/>
    <s v="101000 Plant In Service"/>
    <n v="1"/>
    <n v="13295939.27"/>
    <n v="52441.120000000003"/>
    <n v="0"/>
    <n v="0"/>
    <n v="0"/>
    <n v="0"/>
    <n v="13348380.390000001"/>
    <s v="Wyoming"/>
    <d v="2021-12-01T00:00:00"/>
    <x v="0"/>
    <x v="10"/>
    <x v="0"/>
    <s v="Cheyenne Light Fuel &amp; Power Co"/>
    <x v="4"/>
    <x v="35"/>
  </r>
  <r>
    <n v="5"/>
    <n v="122"/>
    <x v="56"/>
    <s v="101000 Plant In Service"/>
    <n v="1"/>
    <n v="13348380.390000001"/>
    <n v="534630.27"/>
    <n v="-109268.03"/>
    <n v="0"/>
    <n v="0"/>
    <n v="0"/>
    <n v="13773742.630000001"/>
    <s v="Wyoming"/>
    <d v="2021-12-01T00:00:00"/>
    <x v="0"/>
    <x v="11"/>
    <x v="0"/>
    <s v="Cheyenne Light Fuel &amp; Power Co"/>
    <x v="4"/>
    <x v="35"/>
  </r>
  <r>
    <n v="5"/>
    <n v="122"/>
    <x v="56"/>
    <s v="101000 Plant In Service"/>
    <n v="1"/>
    <n v="13773742.630000001"/>
    <n v="243875.61000000002"/>
    <n v="-21262.47"/>
    <n v="0"/>
    <n v="0"/>
    <n v="0"/>
    <n v="13996355.77"/>
    <s v="Wyoming"/>
    <d v="2021-12-01T00:00:00"/>
    <x v="0"/>
    <x v="12"/>
    <x v="0"/>
    <s v="Cheyenne Light Fuel &amp; Power Co"/>
    <x v="4"/>
    <x v="35"/>
  </r>
  <r>
    <n v="5"/>
    <n v="122"/>
    <x v="57"/>
    <s v="101000 Plant In Service"/>
    <n v="1"/>
    <n v="51258268.07"/>
    <n v="1304252.8"/>
    <n v="-142748.36000000002"/>
    <n v="0"/>
    <n v="0"/>
    <n v="-35391.040000000001"/>
    <n v="52384381.469999999"/>
    <s v="Wyoming"/>
    <d v="2021-12-01T00:00:00"/>
    <x v="0"/>
    <x v="0"/>
    <x v="0"/>
    <s v="Cheyenne Light Fuel &amp; Power Co"/>
    <x v="4"/>
    <x v="36"/>
  </r>
  <r>
    <n v="5"/>
    <n v="122"/>
    <x v="57"/>
    <s v="101000 Plant In Service"/>
    <n v="1"/>
    <n v="52384381.469999999"/>
    <n v="235042.13"/>
    <n v="171977.89"/>
    <n v="0"/>
    <n v="0"/>
    <n v="0"/>
    <n v="52791401.490000002"/>
    <s v="Wyoming"/>
    <d v="2021-12-01T00:00:00"/>
    <x v="0"/>
    <x v="1"/>
    <x v="0"/>
    <s v="Cheyenne Light Fuel &amp; Power Co"/>
    <x v="4"/>
    <x v="36"/>
  </r>
  <r>
    <n v="5"/>
    <n v="122"/>
    <x v="57"/>
    <s v="101000 Plant In Service"/>
    <n v="1"/>
    <n v="52791401.490000002"/>
    <n v="-2705.96"/>
    <n v="-41426.36"/>
    <n v="0"/>
    <n v="0"/>
    <n v="0"/>
    <n v="52747269.170000002"/>
    <s v="Wyoming"/>
    <d v="2021-12-01T00:00:00"/>
    <x v="0"/>
    <x v="2"/>
    <x v="0"/>
    <s v="Cheyenne Light Fuel &amp; Power Co"/>
    <x v="4"/>
    <x v="36"/>
  </r>
  <r>
    <n v="5"/>
    <n v="122"/>
    <x v="57"/>
    <s v="101000 Plant In Service"/>
    <n v="1"/>
    <n v="52747269.170000002"/>
    <n v="52427.48"/>
    <n v="-12590.37"/>
    <n v="0"/>
    <n v="0"/>
    <n v="-45252.28"/>
    <n v="52741854"/>
    <s v="Wyoming"/>
    <d v="2021-12-01T00:00:00"/>
    <x v="0"/>
    <x v="3"/>
    <x v="0"/>
    <s v="Cheyenne Light Fuel &amp; Power Co"/>
    <x v="4"/>
    <x v="36"/>
  </r>
  <r>
    <n v="5"/>
    <n v="122"/>
    <x v="57"/>
    <s v="101000 Plant In Service"/>
    <n v="1"/>
    <n v="52741854"/>
    <n v="229271.53"/>
    <n v="-2017.02"/>
    <n v="0"/>
    <n v="0"/>
    <n v="0"/>
    <n v="52969108.509999998"/>
    <s v="Wyoming"/>
    <d v="2021-12-01T00:00:00"/>
    <x v="0"/>
    <x v="4"/>
    <x v="0"/>
    <s v="Cheyenne Light Fuel &amp; Power Co"/>
    <x v="4"/>
    <x v="36"/>
  </r>
  <r>
    <n v="5"/>
    <n v="122"/>
    <x v="57"/>
    <s v="101000 Plant In Service"/>
    <n v="1"/>
    <n v="52969108.509999998"/>
    <n v="160880.07"/>
    <n v="-8214.2999999999993"/>
    <n v="0"/>
    <n v="0"/>
    <n v="0"/>
    <n v="53121774.280000001"/>
    <s v="Wyoming"/>
    <d v="2021-12-01T00:00:00"/>
    <x v="0"/>
    <x v="5"/>
    <x v="0"/>
    <s v="Cheyenne Light Fuel &amp; Power Co"/>
    <x v="4"/>
    <x v="36"/>
  </r>
  <r>
    <n v="5"/>
    <n v="122"/>
    <x v="57"/>
    <s v="101000 Plant In Service"/>
    <n v="1"/>
    <n v="53121774.280000001"/>
    <n v="272079.53999999998"/>
    <n v="-22137.91"/>
    <n v="0"/>
    <n v="0"/>
    <n v="0"/>
    <n v="53371715.909999996"/>
    <s v="Wyoming"/>
    <d v="2021-12-01T00:00:00"/>
    <x v="0"/>
    <x v="6"/>
    <x v="0"/>
    <s v="Cheyenne Light Fuel &amp; Power Co"/>
    <x v="4"/>
    <x v="36"/>
  </r>
  <r>
    <n v="5"/>
    <n v="122"/>
    <x v="57"/>
    <s v="101000 Plant In Service"/>
    <n v="1"/>
    <n v="53371715.909999996"/>
    <n v="48736.83"/>
    <n v="-64974.21"/>
    <n v="0"/>
    <n v="0"/>
    <n v="0"/>
    <n v="53355478.530000001"/>
    <s v="Wyoming"/>
    <d v="2021-12-01T00:00:00"/>
    <x v="0"/>
    <x v="7"/>
    <x v="0"/>
    <s v="Cheyenne Light Fuel &amp; Power Co"/>
    <x v="4"/>
    <x v="36"/>
  </r>
  <r>
    <n v="5"/>
    <n v="122"/>
    <x v="57"/>
    <s v="101000 Plant In Service"/>
    <n v="1"/>
    <n v="53355478.530000001"/>
    <n v="71927.12"/>
    <n v="-4555.91"/>
    <n v="0"/>
    <n v="0"/>
    <n v="0"/>
    <n v="53422849.740000002"/>
    <s v="Wyoming"/>
    <d v="2021-12-01T00:00:00"/>
    <x v="0"/>
    <x v="8"/>
    <x v="0"/>
    <s v="Cheyenne Light Fuel &amp; Power Co"/>
    <x v="4"/>
    <x v="36"/>
  </r>
  <r>
    <n v="5"/>
    <n v="122"/>
    <x v="57"/>
    <s v="101000 Plant In Service"/>
    <n v="1"/>
    <n v="53422849.740000002"/>
    <n v="192628.85"/>
    <n v="-127196.11"/>
    <n v="0"/>
    <n v="0"/>
    <n v="0"/>
    <n v="53488282.479999997"/>
    <s v="Wyoming"/>
    <d v="2021-12-01T00:00:00"/>
    <x v="0"/>
    <x v="9"/>
    <x v="0"/>
    <s v="Cheyenne Light Fuel &amp; Power Co"/>
    <x v="4"/>
    <x v="36"/>
  </r>
  <r>
    <n v="5"/>
    <n v="122"/>
    <x v="57"/>
    <s v="101000 Plant In Service"/>
    <n v="1"/>
    <n v="53488282.479999997"/>
    <n v="74111.180000000008"/>
    <n v="0"/>
    <n v="0"/>
    <n v="0"/>
    <n v="0"/>
    <n v="53562393.659999996"/>
    <s v="Wyoming"/>
    <d v="2021-12-01T00:00:00"/>
    <x v="0"/>
    <x v="10"/>
    <x v="0"/>
    <s v="Cheyenne Light Fuel &amp; Power Co"/>
    <x v="4"/>
    <x v="36"/>
  </r>
  <r>
    <n v="5"/>
    <n v="122"/>
    <x v="57"/>
    <s v="101000 Plant In Service"/>
    <n v="1"/>
    <n v="53562393.659999996"/>
    <n v="671105.51"/>
    <n v="-94615.86"/>
    <n v="0"/>
    <n v="0"/>
    <n v="0"/>
    <n v="54138883.310000002"/>
    <s v="Wyoming"/>
    <d v="2021-12-01T00:00:00"/>
    <x v="0"/>
    <x v="11"/>
    <x v="0"/>
    <s v="Cheyenne Light Fuel &amp; Power Co"/>
    <x v="4"/>
    <x v="36"/>
  </r>
  <r>
    <n v="5"/>
    <n v="122"/>
    <x v="57"/>
    <s v="101000 Plant In Service"/>
    <n v="1"/>
    <n v="54138883.310000002"/>
    <n v="1340373.22"/>
    <n v="-106674.54000000001"/>
    <n v="0"/>
    <n v="0"/>
    <n v="0"/>
    <n v="55372581.990000002"/>
    <s v="Wyoming"/>
    <d v="2021-12-01T00:00:00"/>
    <x v="0"/>
    <x v="12"/>
    <x v="0"/>
    <s v="Cheyenne Light Fuel &amp; Power Co"/>
    <x v="4"/>
    <x v="36"/>
  </r>
  <r>
    <n v="5"/>
    <n v="122"/>
    <x v="58"/>
    <s v="101000 Plant In Service"/>
    <n v="1"/>
    <n v="4192210.07"/>
    <n v="172307.52"/>
    <n v="-18792.36"/>
    <n v="0"/>
    <n v="0"/>
    <n v="0"/>
    <n v="4345725.2300000004"/>
    <s v="Wyoming"/>
    <d v="2021-12-01T00:00:00"/>
    <x v="0"/>
    <x v="0"/>
    <x v="0"/>
    <s v="Cheyenne Light Fuel &amp; Power Co"/>
    <x v="4"/>
    <x v="37"/>
  </r>
  <r>
    <n v="5"/>
    <n v="122"/>
    <x v="58"/>
    <s v="101000 Plant In Service"/>
    <n v="1"/>
    <n v="4345725.2300000004"/>
    <n v="3189.71"/>
    <n v="-1544.82"/>
    <n v="0"/>
    <n v="0"/>
    <n v="0"/>
    <n v="4347370.12"/>
    <s v="Wyoming"/>
    <d v="2021-12-01T00:00:00"/>
    <x v="0"/>
    <x v="1"/>
    <x v="0"/>
    <s v="Cheyenne Light Fuel &amp; Power Co"/>
    <x v="4"/>
    <x v="37"/>
  </r>
  <r>
    <n v="5"/>
    <n v="122"/>
    <x v="58"/>
    <s v="101000 Plant In Service"/>
    <n v="1"/>
    <n v="4347370.12"/>
    <n v="-26.17"/>
    <n v="-1163.3399999999999"/>
    <n v="0"/>
    <n v="0"/>
    <n v="0"/>
    <n v="4346180.6100000003"/>
    <s v="Wyoming"/>
    <d v="2021-12-01T00:00:00"/>
    <x v="0"/>
    <x v="2"/>
    <x v="0"/>
    <s v="Cheyenne Light Fuel &amp; Power Co"/>
    <x v="4"/>
    <x v="37"/>
  </r>
  <r>
    <n v="5"/>
    <n v="122"/>
    <x v="58"/>
    <s v="101000 Plant In Service"/>
    <n v="1"/>
    <n v="4346180.6100000003"/>
    <n v="9033.58"/>
    <n v="-14906.880000000001"/>
    <n v="0"/>
    <n v="0"/>
    <n v="0"/>
    <n v="4340307.3099999996"/>
    <s v="Wyoming"/>
    <d v="2021-12-01T00:00:00"/>
    <x v="0"/>
    <x v="3"/>
    <x v="0"/>
    <s v="Cheyenne Light Fuel &amp; Power Co"/>
    <x v="4"/>
    <x v="37"/>
  </r>
  <r>
    <n v="5"/>
    <n v="122"/>
    <x v="58"/>
    <s v="101000 Plant In Service"/>
    <n v="1"/>
    <n v="4340307.3099999996"/>
    <n v="25556.57"/>
    <n v="-1151.6000000000001"/>
    <n v="0"/>
    <n v="0"/>
    <n v="0"/>
    <n v="4364712.28"/>
    <s v="Wyoming"/>
    <d v="2021-12-01T00:00:00"/>
    <x v="0"/>
    <x v="4"/>
    <x v="0"/>
    <s v="Cheyenne Light Fuel &amp; Power Co"/>
    <x v="4"/>
    <x v="37"/>
  </r>
  <r>
    <n v="5"/>
    <n v="122"/>
    <x v="58"/>
    <s v="101000 Plant In Service"/>
    <n v="1"/>
    <n v="4364712.28"/>
    <n v="83442.66"/>
    <n v="-2455.4900000000002"/>
    <n v="0"/>
    <n v="0"/>
    <n v="0"/>
    <n v="4445699.45"/>
    <s v="Wyoming"/>
    <d v="2021-12-01T00:00:00"/>
    <x v="0"/>
    <x v="5"/>
    <x v="0"/>
    <s v="Cheyenne Light Fuel &amp; Power Co"/>
    <x v="4"/>
    <x v="37"/>
  </r>
  <r>
    <n v="5"/>
    <n v="122"/>
    <x v="58"/>
    <s v="101000 Plant In Service"/>
    <n v="1"/>
    <n v="4445699.45"/>
    <n v="154032.58000000002"/>
    <n v="-19071.310000000001"/>
    <n v="0"/>
    <n v="0"/>
    <n v="0"/>
    <n v="4580660.72"/>
    <s v="Wyoming"/>
    <d v="2021-12-01T00:00:00"/>
    <x v="0"/>
    <x v="6"/>
    <x v="0"/>
    <s v="Cheyenne Light Fuel &amp; Power Co"/>
    <x v="4"/>
    <x v="37"/>
  </r>
  <r>
    <n v="5"/>
    <n v="122"/>
    <x v="58"/>
    <s v="101000 Plant In Service"/>
    <n v="1"/>
    <n v="4580660.72"/>
    <n v="17311.54"/>
    <n v="-10064.300000000001"/>
    <n v="0"/>
    <n v="0"/>
    <n v="0"/>
    <n v="4587907.96"/>
    <s v="Wyoming"/>
    <d v="2021-12-01T00:00:00"/>
    <x v="0"/>
    <x v="7"/>
    <x v="0"/>
    <s v="Cheyenne Light Fuel &amp; Power Co"/>
    <x v="4"/>
    <x v="37"/>
  </r>
  <r>
    <n v="5"/>
    <n v="122"/>
    <x v="58"/>
    <s v="101000 Plant In Service"/>
    <n v="1"/>
    <n v="4587907.96"/>
    <n v="42261.97"/>
    <n v="-2848.42"/>
    <n v="0"/>
    <n v="0"/>
    <n v="0"/>
    <n v="4627321.51"/>
    <s v="Wyoming"/>
    <d v="2021-12-01T00:00:00"/>
    <x v="0"/>
    <x v="8"/>
    <x v="0"/>
    <s v="Cheyenne Light Fuel &amp; Power Co"/>
    <x v="4"/>
    <x v="37"/>
  </r>
  <r>
    <n v="5"/>
    <n v="122"/>
    <x v="58"/>
    <s v="101000 Plant In Service"/>
    <n v="1"/>
    <n v="4627321.51"/>
    <n v="55744.4"/>
    <n v="-23317.260000000002"/>
    <n v="0"/>
    <n v="0"/>
    <n v="0"/>
    <n v="4659748.6500000004"/>
    <s v="Wyoming"/>
    <d v="2021-12-01T00:00:00"/>
    <x v="0"/>
    <x v="9"/>
    <x v="0"/>
    <s v="Cheyenne Light Fuel &amp; Power Co"/>
    <x v="4"/>
    <x v="37"/>
  </r>
  <r>
    <n v="5"/>
    <n v="122"/>
    <x v="58"/>
    <s v="101000 Plant In Service"/>
    <n v="1"/>
    <n v="4659748.6500000004"/>
    <n v="39754.61"/>
    <n v="0"/>
    <n v="0"/>
    <n v="0"/>
    <n v="0"/>
    <n v="4699503.26"/>
    <s v="Wyoming"/>
    <d v="2021-12-01T00:00:00"/>
    <x v="0"/>
    <x v="10"/>
    <x v="0"/>
    <s v="Cheyenne Light Fuel &amp; Power Co"/>
    <x v="4"/>
    <x v="37"/>
  </r>
  <r>
    <n v="5"/>
    <n v="122"/>
    <x v="58"/>
    <s v="101000 Plant In Service"/>
    <n v="1"/>
    <n v="4699503.26"/>
    <n v="418526.95"/>
    <n v="-22526.14"/>
    <n v="0"/>
    <n v="0"/>
    <n v="0"/>
    <n v="5095504.07"/>
    <s v="Wyoming"/>
    <d v="2021-12-01T00:00:00"/>
    <x v="0"/>
    <x v="11"/>
    <x v="0"/>
    <s v="Cheyenne Light Fuel &amp; Power Co"/>
    <x v="4"/>
    <x v="37"/>
  </r>
  <r>
    <n v="5"/>
    <n v="122"/>
    <x v="58"/>
    <s v="101000 Plant In Service"/>
    <n v="1"/>
    <n v="5095504.07"/>
    <n v="27522.600000000002"/>
    <n v="-12108.33"/>
    <n v="0"/>
    <n v="0"/>
    <n v="0"/>
    <n v="5110918.34"/>
    <s v="Wyoming"/>
    <d v="2021-12-01T00:00:00"/>
    <x v="0"/>
    <x v="12"/>
    <x v="0"/>
    <s v="Cheyenne Light Fuel &amp; Power Co"/>
    <x v="4"/>
    <x v="37"/>
  </r>
  <r>
    <n v="5"/>
    <n v="122"/>
    <x v="59"/>
    <s v="101000 Plant In Service"/>
    <n v="1"/>
    <n v="8609827.7799999993"/>
    <n v="57536.700000000004"/>
    <n v="-27901.260000000002"/>
    <n v="0"/>
    <n v="0"/>
    <n v="0"/>
    <n v="8639463.2200000007"/>
    <s v="Wyoming"/>
    <d v="2021-12-01T00:00:00"/>
    <x v="0"/>
    <x v="0"/>
    <x v="0"/>
    <s v="Cheyenne Light Fuel &amp; Power Co"/>
    <x v="4"/>
    <x v="37"/>
  </r>
  <r>
    <n v="5"/>
    <n v="122"/>
    <x v="59"/>
    <s v="101000 Plant In Service"/>
    <n v="1"/>
    <n v="8639463.2200000007"/>
    <n v="8479.7100000000009"/>
    <n v="0"/>
    <n v="0"/>
    <n v="0"/>
    <n v="0"/>
    <n v="8647942.9299999997"/>
    <s v="Wyoming"/>
    <d v="2021-12-01T00:00:00"/>
    <x v="0"/>
    <x v="1"/>
    <x v="0"/>
    <s v="Cheyenne Light Fuel &amp; Power Co"/>
    <x v="4"/>
    <x v="37"/>
  </r>
  <r>
    <n v="5"/>
    <n v="122"/>
    <x v="59"/>
    <s v="101000 Plant In Service"/>
    <n v="1"/>
    <n v="8647942.9299999997"/>
    <n v="-18.05"/>
    <n v="-9132.66"/>
    <n v="0"/>
    <n v="0"/>
    <n v="0"/>
    <n v="8638792.2200000007"/>
    <s v="Wyoming"/>
    <d v="2021-12-01T00:00:00"/>
    <x v="0"/>
    <x v="2"/>
    <x v="0"/>
    <s v="Cheyenne Light Fuel &amp; Power Co"/>
    <x v="4"/>
    <x v="37"/>
  </r>
  <r>
    <n v="5"/>
    <n v="122"/>
    <x v="59"/>
    <s v="101000 Plant In Service"/>
    <n v="1"/>
    <n v="8638792.2200000007"/>
    <n v="153091.5"/>
    <n v="-49398.57"/>
    <n v="0"/>
    <n v="0"/>
    <n v="0"/>
    <n v="8742485.1500000004"/>
    <s v="Wyoming"/>
    <d v="2021-12-01T00:00:00"/>
    <x v="0"/>
    <x v="3"/>
    <x v="0"/>
    <s v="Cheyenne Light Fuel &amp; Power Co"/>
    <x v="4"/>
    <x v="37"/>
  </r>
  <r>
    <n v="5"/>
    <n v="122"/>
    <x v="59"/>
    <s v="101000 Plant In Service"/>
    <n v="1"/>
    <n v="8742485.1500000004"/>
    <n v="14801.01"/>
    <n v="0"/>
    <n v="0"/>
    <n v="0"/>
    <n v="0"/>
    <n v="8757286.1600000001"/>
    <s v="Wyoming"/>
    <d v="2021-12-01T00:00:00"/>
    <x v="0"/>
    <x v="4"/>
    <x v="0"/>
    <s v="Cheyenne Light Fuel &amp; Power Co"/>
    <x v="4"/>
    <x v="37"/>
  </r>
  <r>
    <n v="5"/>
    <n v="122"/>
    <x v="59"/>
    <s v="101000 Plant In Service"/>
    <n v="1"/>
    <n v="8757286.1600000001"/>
    <n v="39494.61"/>
    <n v="-2074.5500000000002"/>
    <n v="0"/>
    <n v="0"/>
    <n v="0"/>
    <n v="8794706.2200000007"/>
    <s v="Wyoming"/>
    <d v="2021-12-01T00:00:00"/>
    <x v="0"/>
    <x v="5"/>
    <x v="0"/>
    <s v="Cheyenne Light Fuel &amp; Power Co"/>
    <x v="4"/>
    <x v="37"/>
  </r>
  <r>
    <n v="5"/>
    <n v="122"/>
    <x v="59"/>
    <s v="101000 Plant In Service"/>
    <n v="1"/>
    <n v="8794706.2200000007"/>
    <n v="126277.05"/>
    <n v="-45152.81"/>
    <n v="0"/>
    <n v="0"/>
    <n v="0"/>
    <n v="8875830.4600000009"/>
    <s v="Wyoming"/>
    <d v="2021-12-01T00:00:00"/>
    <x v="0"/>
    <x v="6"/>
    <x v="0"/>
    <s v="Cheyenne Light Fuel &amp; Power Co"/>
    <x v="4"/>
    <x v="37"/>
  </r>
  <r>
    <n v="5"/>
    <n v="122"/>
    <x v="59"/>
    <s v="101000 Plant In Service"/>
    <n v="1"/>
    <n v="8875830.4600000009"/>
    <n v="24228.07"/>
    <n v="-4027.37"/>
    <n v="0"/>
    <n v="0"/>
    <n v="0"/>
    <n v="8896031.1600000001"/>
    <s v="Wyoming"/>
    <d v="2021-12-01T00:00:00"/>
    <x v="0"/>
    <x v="7"/>
    <x v="0"/>
    <s v="Cheyenne Light Fuel &amp; Power Co"/>
    <x v="4"/>
    <x v="37"/>
  </r>
  <r>
    <n v="5"/>
    <n v="122"/>
    <x v="59"/>
    <s v="101000 Plant In Service"/>
    <n v="1"/>
    <n v="8896031.1600000001"/>
    <n v="63882.78"/>
    <n v="-20136.850000000002"/>
    <n v="0"/>
    <n v="0"/>
    <n v="0"/>
    <n v="8939777.0899999999"/>
    <s v="Wyoming"/>
    <d v="2021-12-01T00:00:00"/>
    <x v="0"/>
    <x v="8"/>
    <x v="0"/>
    <s v="Cheyenne Light Fuel &amp; Power Co"/>
    <x v="4"/>
    <x v="37"/>
  </r>
  <r>
    <n v="5"/>
    <n v="122"/>
    <x v="59"/>
    <s v="101000 Plant In Service"/>
    <n v="1"/>
    <n v="8939777.0899999999"/>
    <n v="121614.72"/>
    <n v="-9131.91"/>
    <n v="0"/>
    <n v="0"/>
    <n v="0"/>
    <n v="9052259.9000000004"/>
    <s v="Wyoming"/>
    <d v="2021-12-01T00:00:00"/>
    <x v="0"/>
    <x v="9"/>
    <x v="0"/>
    <s v="Cheyenne Light Fuel &amp; Power Co"/>
    <x v="4"/>
    <x v="37"/>
  </r>
  <r>
    <n v="5"/>
    <n v="122"/>
    <x v="59"/>
    <s v="101000 Plant In Service"/>
    <n v="1"/>
    <n v="9052259.9000000004"/>
    <n v="19673.78"/>
    <n v="0"/>
    <n v="0"/>
    <n v="0"/>
    <n v="0"/>
    <n v="9071933.6799999997"/>
    <s v="Wyoming"/>
    <d v="2021-12-01T00:00:00"/>
    <x v="0"/>
    <x v="10"/>
    <x v="0"/>
    <s v="Cheyenne Light Fuel &amp; Power Co"/>
    <x v="4"/>
    <x v="37"/>
  </r>
  <r>
    <n v="5"/>
    <n v="122"/>
    <x v="59"/>
    <s v="101000 Plant In Service"/>
    <n v="1"/>
    <n v="9071933.6799999997"/>
    <n v="34436.93"/>
    <n v="-6323.27"/>
    <n v="0"/>
    <n v="0"/>
    <n v="0"/>
    <n v="9100047.3399999999"/>
    <s v="Wyoming"/>
    <d v="2021-12-01T00:00:00"/>
    <x v="0"/>
    <x v="11"/>
    <x v="0"/>
    <s v="Cheyenne Light Fuel &amp; Power Co"/>
    <x v="4"/>
    <x v="37"/>
  </r>
  <r>
    <n v="5"/>
    <n v="122"/>
    <x v="59"/>
    <s v="101000 Plant In Service"/>
    <n v="1"/>
    <n v="9100047.3399999999"/>
    <n v="74096.27"/>
    <n v="-14754.33"/>
    <n v="0"/>
    <n v="0"/>
    <n v="0"/>
    <n v="9159389.2799999993"/>
    <s v="Wyoming"/>
    <d v="2021-12-01T00:00:00"/>
    <x v="0"/>
    <x v="12"/>
    <x v="0"/>
    <s v="Cheyenne Light Fuel &amp; Power Co"/>
    <x v="4"/>
    <x v="37"/>
  </r>
  <r>
    <n v="5"/>
    <n v="122"/>
    <x v="60"/>
    <s v="101000 Plant In Service"/>
    <n v="1"/>
    <n v="20197922.59"/>
    <n v="423309.33"/>
    <n v="-108636.66"/>
    <n v="0"/>
    <n v="0"/>
    <n v="0"/>
    <n v="20512595.260000002"/>
    <s v="Wyoming"/>
    <d v="2021-12-01T00:00:00"/>
    <x v="0"/>
    <x v="0"/>
    <x v="0"/>
    <s v="Cheyenne Light Fuel &amp; Power Co"/>
    <x v="4"/>
    <x v="37"/>
  </r>
  <r>
    <n v="5"/>
    <n v="122"/>
    <x v="60"/>
    <s v="101000 Plant In Service"/>
    <n v="1"/>
    <n v="20512595.260000002"/>
    <n v="-81.86"/>
    <n v="-7308.6100000000006"/>
    <n v="0"/>
    <n v="0"/>
    <n v="0"/>
    <n v="20505204.789999999"/>
    <s v="Wyoming"/>
    <d v="2021-12-01T00:00:00"/>
    <x v="0"/>
    <x v="1"/>
    <x v="0"/>
    <s v="Cheyenne Light Fuel &amp; Power Co"/>
    <x v="4"/>
    <x v="37"/>
  </r>
  <r>
    <n v="5"/>
    <n v="122"/>
    <x v="60"/>
    <s v="101000 Plant In Service"/>
    <n v="1"/>
    <n v="20505204.789999999"/>
    <n v="-3841.61"/>
    <n v="-50077.47"/>
    <n v="0"/>
    <n v="0"/>
    <n v="0"/>
    <n v="20451285.710000001"/>
    <s v="Wyoming"/>
    <d v="2021-12-01T00:00:00"/>
    <x v="0"/>
    <x v="2"/>
    <x v="0"/>
    <s v="Cheyenne Light Fuel &amp; Power Co"/>
    <x v="4"/>
    <x v="37"/>
  </r>
  <r>
    <n v="5"/>
    <n v="122"/>
    <x v="60"/>
    <s v="101000 Plant In Service"/>
    <n v="1"/>
    <n v="20451285.710000001"/>
    <n v="523495.23000000004"/>
    <n v="-22182.93"/>
    <n v="0"/>
    <n v="0"/>
    <n v="0"/>
    <n v="20952598.010000002"/>
    <s v="Wyoming"/>
    <d v="2021-12-01T00:00:00"/>
    <x v="0"/>
    <x v="3"/>
    <x v="0"/>
    <s v="Cheyenne Light Fuel &amp; Power Co"/>
    <x v="4"/>
    <x v="37"/>
  </r>
  <r>
    <n v="5"/>
    <n v="122"/>
    <x v="60"/>
    <s v="101000 Plant In Service"/>
    <n v="1"/>
    <n v="20952598.010000002"/>
    <n v="229248.94"/>
    <n v="0"/>
    <n v="0"/>
    <n v="0"/>
    <n v="0"/>
    <n v="21181846.949999999"/>
    <s v="Wyoming"/>
    <d v="2021-12-01T00:00:00"/>
    <x v="0"/>
    <x v="4"/>
    <x v="0"/>
    <s v="Cheyenne Light Fuel &amp; Power Co"/>
    <x v="4"/>
    <x v="37"/>
  </r>
  <r>
    <n v="5"/>
    <n v="122"/>
    <x v="60"/>
    <s v="101000 Plant In Service"/>
    <n v="1"/>
    <n v="21181846.949999999"/>
    <n v="239497.30000000002"/>
    <n v="-27728.670000000002"/>
    <n v="0"/>
    <n v="0"/>
    <n v="0"/>
    <n v="21393615.579999998"/>
    <s v="Wyoming"/>
    <d v="2021-12-01T00:00:00"/>
    <x v="0"/>
    <x v="5"/>
    <x v="0"/>
    <s v="Cheyenne Light Fuel &amp; Power Co"/>
    <x v="4"/>
    <x v="37"/>
  </r>
  <r>
    <n v="5"/>
    <n v="122"/>
    <x v="60"/>
    <s v="101000 Plant In Service"/>
    <n v="1"/>
    <n v="21393615.579999998"/>
    <n v="323133.16000000003"/>
    <n v="-16637.23"/>
    <n v="0"/>
    <n v="0"/>
    <n v="0"/>
    <n v="21700111.510000002"/>
    <s v="Wyoming"/>
    <d v="2021-12-01T00:00:00"/>
    <x v="0"/>
    <x v="6"/>
    <x v="0"/>
    <s v="Cheyenne Light Fuel &amp; Power Co"/>
    <x v="4"/>
    <x v="37"/>
  </r>
  <r>
    <n v="5"/>
    <n v="122"/>
    <x v="60"/>
    <s v="101000 Plant In Service"/>
    <n v="1"/>
    <n v="21700111.510000002"/>
    <n v="84855.94"/>
    <n v="-72094.63"/>
    <n v="0"/>
    <n v="0"/>
    <n v="0"/>
    <n v="21712872.82"/>
    <s v="Wyoming"/>
    <d v="2021-12-01T00:00:00"/>
    <x v="0"/>
    <x v="7"/>
    <x v="0"/>
    <s v="Cheyenne Light Fuel &amp; Power Co"/>
    <x v="4"/>
    <x v="37"/>
  </r>
  <r>
    <n v="5"/>
    <n v="122"/>
    <x v="60"/>
    <s v="101000 Plant In Service"/>
    <n v="1"/>
    <n v="21712872.82"/>
    <n v="121769.16"/>
    <n v="0"/>
    <n v="0"/>
    <n v="0"/>
    <n v="0"/>
    <n v="21834641.98"/>
    <s v="Wyoming"/>
    <d v="2021-12-01T00:00:00"/>
    <x v="0"/>
    <x v="8"/>
    <x v="0"/>
    <s v="Cheyenne Light Fuel &amp; Power Co"/>
    <x v="4"/>
    <x v="37"/>
  </r>
  <r>
    <n v="5"/>
    <n v="122"/>
    <x v="60"/>
    <s v="101000 Plant In Service"/>
    <n v="1"/>
    <n v="21834641.98"/>
    <n v="195131.12"/>
    <n v="-137332.36000000002"/>
    <n v="0"/>
    <n v="0"/>
    <n v="0"/>
    <n v="21892440.739999998"/>
    <s v="Wyoming"/>
    <d v="2021-12-01T00:00:00"/>
    <x v="0"/>
    <x v="9"/>
    <x v="0"/>
    <s v="Cheyenne Light Fuel &amp; Power Co"/>
    <x v="4"/>
    <x v="37"/>
  </r>
  <r>
    <n v="5"/>
    <n v="122"/>
    <x v="60"/>
    <s v="101000 Plant In Service"/>
    <n v="1"/>
    <n v="21892440.739999998"/>
    <n v="0"/>
    <n v="0"/>
    <n v="0"/>
    <n v="0"/>
    <n v="0"/>
    <n v="21892440.739999998"/>
    <s v="Wyoming"/>
    <d v="2021-12-01T00:00:00"/>
    <x v="0"/>
    <x v="10"/>
    <x v="0"/>
    <s v="Cheyenne Light Fuel &amp; Power Co"/>
    <x v="4"/>
    <x v="37"/>
  </r>
  <r>
    <n v="5"/>
    <n v="122"/>
    <x v="60"/>
    <s v="101000 Plant In Service"/>
    <n v="1"/>
    <n v="21892440.739999998"/>
    <n v="141453.24"/>
    <n v="-159134.97"/>
    <n v="0"/>
    <n v="0"/>
    <n v="0"/>
    <n v="21874759.010000002"/>
    <s v="Wyoming"/>
    <d v="2021-12-01T00:00:00"/>
    <x v="0"/>
    <x v="11"/>
    <x v="0"/>
    <s v="Cheyenne Light Fuel &amp; Power Co"/>
    <x v="4"/>
    <x v="37"/>
  </r>
  <r>
    <n v="5"/>
    <n v="122"/>
    <x v="60"/>
    <s v="101000 Plant In Service"/>
    <n v="1"/>
    <n v="21874759.010000002"/>
    <n v="254836.45"/>
    <n v="-73375.88"/>
    <n v="0"/>
    <n v="0"/>
    <n v="0"/>
    <n v="22056219.579999998"/>
    <s v="Wyoming"/>
    <d v="2021-12-01T00:00:00"/>
    <x v="0"/>
    <x v="12"/>
    <x v="0"/>
    <s v="Cheyenne Light Fuel &amp; Power Co"/>
    <x v="4"/>
    <x v="37"/>
  </r>
  <r>
    <n v="5"/>
    <n v="122"/>
    <x v="61"/>
    <s v="101000 Plant In Service"/>
    <n v="1"/>
    <n v="4349288.8"/>
    <n v="39.869999999999997"/>
    <n v="-4440.3100000000004"/>
    <n v="0"/>
    <n v="0"/>
    <n v="0"/>
    <n v="4344888.3600000003"/>
    <s v="Wyoming"/>
    <d v="2021-12-01T00:00:00"/>
    <x v="0"/>
    <x v="0"/>
    <x v="0"/>
    <s v="Cheyenne Light Fuel &amp; Power Co"/>
    <x v="4"/>
    <x v="38"/>
  </r>
  <r>
    <n v="5"/>
    <n v="122"/>
    <x v="61"/>
    <s v="101000 Plant In Service"/>
    <n v="1"/>
    <n v="4344888.3600000003"/>
    <n v="0"/>
    <n v="0"/>
    <n v="0"/>
    <n v="0"/>
    <n v="0"/>
    <n v="4344888.3600000003"/>
    <s v="Wyoming"/>
    <d v="2021-12-01T00:00:00"/>
    <x v="0"/>
    <x v="1"/>
    <x v="0"/>
    <s v="Cheyenne Light Fuel &amp; Power Co"/>
    <x v="4"/>
    <x v="38"/>
  </r>
  <r>
    <n v="5"/>
    <n v="122"/>
    <x v="61"/>
    <s v="101000 Plant In Service"/>
    <n v="1"/>
    <n v="4344888.3600000003"/>
    <n v="-0.64"/>
    <n v="0"/>
    <n v="0"/>
    <n v="0"/>
    <n v="0"/>
    <n v="4344887.72"/>
    <s v="Wyoming"/>
    <d v="2021-12-01T00:00:00"/>
    <x v="0"/>
    <x v="2"/>
    <x v="0"/>
    <s v="Cheyenne Light Fuel &amp; Power Co"/>
    <x v="4"/>
    <x v="38"/>
  </r>
  <r>
    <n v="5"/>
    <n v="122"/>
    <x v="61"/>
    <s v="101000 Plant In Service"/>
    <n v="1"/>
    <n v="4344887.72"/>
    <n v="-132.38"/>
    <n v="-24854.400000000001"/>
    <n v="0"/>
    <n v="0"/>
    <n v="0"/>
    <n v="4319900.9400000004"/>
    <s v="Wyoming"/>
    <d v="2021-12-01T00:00:00"/>
    <x v="0"/>
    <x v="3"/>
    <x v="0"/>
    <s v="Cheyenne Light Fuel &amp; Power Co"/>
    <x v="4"/>
    <x v="38"/>
  </r>
  <r>
    <n v="5"/>
    <n v="122"/>
    <x v="61"/>
    <s v="101000 Plant In Service"/>
    <n v="1"/>
    <n v="4319900.9400000004"/>
    <n v="2.0699999999999998"/>
    <n v="0"/>
    <n v="0"/>
    <n v="0"/>
    <n v="0"/>
    <n v="4319903.01"/>
    <s v="Wyoming"/>
    <d v="2021-12-01T00:00:00"/>
    <x v="0"/>
    <x v="4"/>
    <x v="0"/>
    <s v="Cheyenne Light Fuel &amp; Power Co"/>
    <x v="4"/>
    <x v="38"/>
  </r>
  <r>
    <n v="5"/>
    <n v="122"/>
    <x v="61"/>
    <s v="101000 Plant In Service"/>
    <n v="1"/>
    <n v="4319903.01"/>
    <n v="0"/>
    <n v="0"/>
    <n v="0"/>
    <n v="0"/>
    <n v="0"/>
    <n v="4319903.01"/>
    <s v="Wyoming"/>
    <d v="2021-12-01T00:00:00"/>
    <x v="0"/>
    <x v="5"/>
    <x v="0"/>
    <s v="Cheyenne Light Fuel &amp; Power Co"/>
    <x v="4"/>
    <x v="38"/>
  </r>
  <r>
    <n v="5"/>
    <n v="122"/>
    <x v="61"/>
    <s v="101000 Plant In Service"/>
    <n v="1"/>
    <n v="4319903.01"/>
    <n v="0"/>
    <n v="0"/>
    <n v="0"/>
    <n v="0"/>
    <n v="0"/>
    <n v="4319903.01"/>
    <s v="Wyoming"/>
    <d v="2021-12-01T00:00:00"/>
    <x v="0"/>
    <x v="6"/>
    <x v="0"/>
    <s v="Cheyenne Light Fuel &amp; Power Co"/>
    <x v="4"/>
    <x v="38"/>
  </r>
  <r>
    <n v="5"/>
    <n v="122"/>
    <x v="61"/>
    <s v="101000 Plant In Service"/>
    <n v="1"/>
    <n v="4319903.01"/>
    <n v="0"/>
    <n v="0"/>
    <n v="0"/>
    <n v="0"/>
    <n v="0"/>
    <n v="4319903.01"/>
    <s v="Wyoming"/>
    <d v="2021-12-01T00:00:00"/>
    <x v="0"/>
    <x v="7"/>
    <x v="0"/>
    <s v="Cheyenne Light Fuel &amp; Power Co"/>
    <x v="4"/>
    <x v="38"/>
  </r>
  <r>
    <n v="5"/>
    <n v="122"/>
    <x v="61"/>
    <s v="101000 Plant In Service"/>
    <n v="1"/>
    <n v="4319903.01"/>
    <n v="0"/>
    <n v="0"/>
    <n v="0"/>
    <n v="0"/>
    <n v="0"/>
    <n v="4319903.01"/>
    <s v="Wyoming"/>
    <d v="2021-12-01T00:00:00"/>
    <x v="0"/>
    <x v="8"/>
    <x v="0"/>
    <s v="Cheyenne Light Fuel &amp; Power Co"/>
    <x v="4"/>
    <x v="38"/>
  </r>
  <r>
    <n v="5"/>
    <n v="122"/>
    <x v="61"/>
    <s v="101000 Plant In Service"/>
    <n v="1"/>
    <n v="4319903.01"/>
    <n v="19413.78"/>
    <n v="0"/>
    <n v="0"/>
    <n v="0"/>
    <n v="0"/>
    <n v="4339316.79"/>
    <s v="Wyoming"/>
    <d v="2021-12-01T00:00:00"/>
    <x v="0"/>
    <x v="9"/>
    <x v="0"/>
    <s v="Cheyenne Light Fuel &amp; Power Co"/>
    <x v="4"/>
    <x v="38"/>
  </r>
  <r>
    <n v="5"/>
    <n v="122"/>
    <x v="61"/>
    <s v="101000 Plant In Service"/>
    <n v="1"/>
    <n v="4339316.79"/>
    <n v="0"/>
    <n v="0"/>
    <n v="0"/>
    <n v="0"/>
    <n v="0"/>
    <n v="4339316.79"/>
    <s v="Wyoming"/>
    <d v="2021-12-01T00:00:00"/>
    <x v="0"/>
    <x v="10"/>
    <x v="0"/>
    <s v="Cheyenne Light Fuel &amp; Power Co"/>
    <x v="4"/>
    <x v="38"/>
  </r>
  <r>
    <n v="5"/>
    <n v="122"/>
    <x v="61"/>
    <s v="101000 Plant In Service"/>
    <n v="1"/>
    <n v="4339316.79"/>
    <n v="95949.63"/>
    <n v="0"/>
    <n v="0"/>
    <n v="0"/>
    <n v="0"/>
    <n v="4435266.42"/>
    <s v="Wyoming"/>
    <d v="2021-12-01T00:00:00"/>
    <x v="0"/>
    <x v="11"/>
    <x v="0"/>
    <s v="Cheyenne Light Fuel &amp; Power Co"/>
    <x v="4"/>
    <x v="38"/>
  </r>
  <r>
    <n v="5"/>
    <n v="122"/>
    <x v="61"/>
    <s v="101000 Plant In Service"/>
    <n v="1"/>
    <n v="4435266.42"/>
    <n v="69943.570000000007"/>
    <n v="0"/>
    <n v="0"/>
    <n v="0"/>
    <n v="0"/>
    <n v="4505209.99"/>
    <s v="Wyoming"/>
    <d v="2021-12-01T00:00:00"/>
    <x v="0"/>
    <x v="12"/>
    <x v="0"/>
    <s v="Cheyenne Light Fuel &amp; Power Co"/>
    <x v="4"/>
    <x v="38"/>
  </r>
  <r>
    <n v="5"/>
    <n v="122"/>
    <x v="62"/>
    <s v="101000 Plant In Service"/>
    <n v="1"/>
    <n v="17555619.609999999"/>
    <n v="8856.7800000000007"/>
    <n v="0"/>
    <n v="0"/>
    <n v="0"/>
    <n v="0"/>
    <n v="17564476.390000001"/>
    <s v="Wyoming"/>
    <d v="2021-12-01T00:00:00"/>
    <x v="0"/>
    <x v="0"/>
    <x v="0"/>
    <s v="Cheyenne Light Fuel &amp; Power Co"/>
    <x v="4"/>
    <x v="38"/>
  </r>
  <r>
    <n v="5"/>
    <n v="122"/>
    <x v="62"/>
    <s v="101000 Plant In Service"/>
    <n v="1"/>
    <n v="17564476.390000001"/>
    <n v="0"/>
    <n v="0"/>
    <n v="0"/>
    <n v="0"/>
    <n v="0"/>
    <n v="17564476.390000001"/>
    <s v="Wyoming"/>
    <d v="2021-12-01T00:00:00"/>
    <x v="0"/>
    <x v="1"/>
    <x v="0"/>
    <s v="Cheyenne Light Fuel &amp; Power Co"/>
    <x v="4"/>
    <x v="38"/>
  </r>
  <r>
    <n v="5"/>
    <n v="122"/>
    <x v="62"/>
    <s v="101000 Plant In Service"/>
    <n v="1"/>
    <n v="17564476.390000001"/>
    <n v="0"/>
    <n v="0"/>
    <n v="0"/>
    <n v="0"/>
    <n v="0"/>
    <n v="17564476.390000001"/>
    <s v="Wyoming"/>
    <d v="2021-12-01T00:00:00"/>
    <x v="0"/>
    <x v="2"/>
    <x v="0"/>
    <s v="Cheyenne Light Fuel &amp; Power Co"/>
    <x v="4"/>
    <x v="38"/>
  </r>
  <r>
    <n v="5"/>
    <n v="122"/>
    <x v="62"/>
    <s v="101000 Plant In Service"/>
    <n v="1"/>
    <n v="17564476.390000001"/>
    <n v="62.25"/>
    <n v="0"/>
    <n v="0"/>
    <n v="0"/>
    <n v="-356842.53"/>
    <n v="17207696.109999999"/>
    <s v="Wyoming"/>
    <d v="2021-12-01T00:00:00"/>
    <x v="0"/>
    <x v="3"/>
    <x v="0"/>
    <s v="Cheyenne Light Fuel &amp; Power Co"/>
    <x v="4"/>
    <x v="38"/>
  </r>
  <r>
    <n v="5"/>
    <n v="122"/>
    <x v="62"/>
    <s v="101000 Plant In Service"/>
    <n v="1"/>
    <n v="17207696.109999999"/>
    <n v="2921.52"/>
    <n v="0"/>
    <n v="0"/>
    <n v="0"/>
    <n v="0"/>
    <n v="17210617.629999999"/>
    <s v="Wyoming"/>
    <d v="2021-12-01T00:00:00"/>
    <x v="0"/>
    <x v="4"/>
    <x v="0"/>
    <s v="Cheyenne Light Fuel &amp; Power Co"/>
    <x v="4"/>
    <x v="38"/>
  </r>
  <r>
    <n v="5"/>
    <n v="122"/>
    <x v="62"/>
    <s v="101000 Plant In Service"/>
    <n v="1"/>
    <n v="17210617.629999999"/>
    <n v="64055.62"/>
    <n v="0"/>
    <n v="0"/>
    <n v="0"/>
    <n v="0"/>
    <n v="17274673.25"/>
    <s v="Wyoming"/>
    <d v="2021-12-01T00:00:00"/>
    <x v="0"/>
    <x v="5"/>
    <x v="0"/>
    <s v="Cheyenne Light Fuel &amp; Power Co"/>
    <x v="4"/>
    <x v="38"/>
  </r>
  <r>
    <n v="5"/>
    <n v="122"/>
    <x v="62"/>
    <s v="101000 Plant In Service"/>
    <n v="1"/>
    <n v="17274673.25"/>
    <n v="81682.350000000006"/>
    <n v="0"/>
    <n v="0"/>
    <n v="0"/>
    <n v="0"/>
    <n v="17356355.600000001"/>
    <s v="Wyoming"/>
    <d v="2021-12-01T00:00:00"/>
    <x v="0"/>
    <x v="6"/>
    <x v="0"/>
    <s v="Cheyenne Light Fuel &amp; Power Co"/>
    <x v="4"/>
    <x v="38"/>
  </r>
  <r>
    <n v="5"/>
    <n v="122"/>
    <x v="62"/>
    <s v="101000 Plant In Service"/>
    <n v="1"/>
    <n v="17356355.600000001"/>
    <n v="607.43000000000006"/>
    <n v="0"/>
    <n v="0"/>
    <n v="0"/>
    <n v="0"/>
    <n v="17356963.030000001"/>
    <s v="Wyoming"/>
    <d v="2021-12-01T00:00:00"/>
    <x v="0"/>
    <x v="7"/>
    <x v="0"/>
    <s v="Cheyenne Light Fuel &amp; Power Co"/>
    <x v="4"/>
    <x v="38"/>
  </r>
  <r>
    <n v="5"/>
    <n v="122"/>
    <x v="62"/>
    <s v="101000 Plant In Service"/>
    <n v="1"/>
    <n v="17356963.030000001"/>
    <n v="2301.56"/>
    <n v="0"/>
    <n v="0"/>
    <n v="0"/>
    <n v="0"/>
    <n v="17359264.59"/>
    <s v="Wyoming"/>
    <d v="2021-12-01T00:00:00"/>
    <x v="0"/>
    <x v="8"/>
    <x v="0"/>
    <s v="Cheyenne Light Fuel &amp; Power Co"/>
    <x v="4"/>
    <x v="38"/>
  </r>
  <r>
    <n v="5"/>
    <n v="122"/>
    <x v="62"/>
    <s v="101000 Plant In Service"/>
    <n v="1"/>
    <n v="17359264.59"/>
    <n v="572.09"/>
    <n v="0"/>
    <n v="0"/>
    <n v="0"/>
    <n v="0"/>
    <n v="17359836.68"/>
    <s v="Wyoming"/>
    <d v="2021-12-01T00:00:00"/>
    <x v="0"/>
    <x v="9"/>
    <x v="0"/>
    <s v="Cheyenne Light Fuel &amp; Power Co"/>
    <x v="4"/>
    <x v="38"/>
  </r>
  <r>
    <n v="5"/>
    <n v="122"/>
    <x v="62"/>
    <s v="101000 Plant In Service"/>
    <n v="1"/>
    <n v="17359836.68"/>
    <n v="1898.31"/>
    <n v="0"/>
    <n v="0"/>
    <n v="0"/>
    <n v="0"/>
    <n v="17361734.989999998"/>
    <s v="Wyoming"/>
    <d v="2021-12-01T00:00:00"/>
    <x v="0"/>
    <x v="10"/>
    <x v="0"/>
    <s v="Cheyenne Light Fuel &amp; Power Co"/>
    <x v="4"/>
    <x v="38"/>
  </r>
  <r>
    <n v="5"/>
    <n v="122"/>
    <x v="62"/>
    <s v="101000 Plant In Service"/>
    <n v="1"/>
    <n v="17361734.989999998"/>
    <n v="1294873.73"/>
    <n v="0"/>
    <n v="0"/>
    <n v="0"/>
    <n v="0"/>
    <n v="18656608.719999999"/>
    <s v="Wyoming"/>
    <d v="2021-12-01T00:00:00"/>
    <x v="0"/>
    <x v="11"/>
    <x v="0"/>
    <s v="Cheyenne Light Fuel &amp; Power Co"/>
    <x v="4"/>
    <x v="38"/>
  </r>
  <r>
    <n v="5"/>
    <n v="122"/>
    <x v="62"/>
    <s v="101000 Plant In Service"/>
    <n v="1"/>
    <n v="18656608.719999999"/>
    <n v="0"/>
    <n v="0"/>
    <n v="0"/>
    <n v="0"/>
    <n v="0"/>
    <n v="18656608.719999999"/>
    <s v="Wyoming"/>
    <d v="2021-12-01T00:00:00"/>
    <x v="0"/>
    <x v="12"/>
    <x v="0"/>
    <s v="Cheyenne Light Fuel &amp; Power Co"/>
    <x v="4"/>
    <x v="38"/>
  </r>
  <r>
    <n v="5"/>
    <n v="122"/>
    <x v="63"/>
    <s v="101000 Plant In Service"/>
    <n v="1"/>
    <n v="1116893.05"/>
    <n v="3683.94"/>
    <n v="0"/>
    <n v="0"/>
    <n v="0"/>
    <n v="0"/>
    <n v="1120576.99"/>
    <s v="Wyoming"/>
    <d v="2021-12-01T00:00:00"/>
    <x v="0"/>
    <x v="0"/>
    <x v="0"/>
    <s v="Cheyenne Light Fuel &amp; Power Co"/>
    <x v="4"/>
    <x v="39"/>
  </r>
  <r>
    <n v="5"/>
    <n v="122"/>
    <x v="63"/>
    <s v="101000 Plant In Service"/>
    <n v="1"/>
    <n v="1120576.99"/>
    <n v="0"/>
    <n v="0"/>
    <n v="0"/>
    <n v="0"/>
    <n v="0"/>
    <n v="1120576.99"/>
    <s v="Wyoming"/>
    <d v="2021-12-01T00:00:00"/>
    <x v="0"/>
    <x v="1"/>
    <x v="0"/>
    <s v="Cheyenne Light Fuel &amp; Power Co"/>
    <x v="4"/>
    <x v="39"/>
  </r>
  <r>
    <n v="5"/>
    <n v="122"/>
    <x v="63"/>
    <s v="101000 Plant In Service"/>
    <n v="1"/>
    <n v="1120576.99"/>
    <n v="0"/>
    <n v="0"/>
    <n v="3132.01"/>
    <n v="0"/>
    <n v="0"/>
    <n v="1123709"/>
    <s v="Wyoming"/>
    <d v="2021-12-01T00:00:00"/>
    <x v="0"/>
    <x v="2"/>
    <x v="0"/>
    <s v="Cheyenne Light Fuel &amp; Power Co"/>
    <x v="4"/>
    <x v="39"/>
  </r>
  <r>
    <n v="5"/>
    <n v="122"/>
    <x v="63"/>
    <s v="101000 Plant In Service"/>
    <n v="1"/>
    <n v="1123709"/>
    <n v="2039.47"/>
    <n v="0"/>
    <n v="0"/>
    <n v="0"/>
    <n v="0"/>
    <n v="1125748.47"/>
    <s v="Wyoming"/>
    <d v="2021-12-01T00:00:00"/>
    <x v="0"/>
    <x v="3"/>
    <x v="0"/>
    <s v="Cheyenne Light Fuel &amp; Power Co"/>
    <x v="4"/>
    <x v="39"/>
  </r>
  <r>
    <n v="5"/>
    <n v="122"/>
    <x v="63"/>
    <s v="101000 Plant In Service"/>
    <n v="1"/>
    <n v="1125748.47"/>
    <n v="0"/>
    <n v="0"/>
    <n v="3471.27"/>
    <n v="0"/>
    <n v="0"/>
    <n v="1129219.74"/>
    <s v="Wyoming"/>
    <d v="2021-12-01T00:00:00"/>
    <x v="0"/>
    <x v="4"/>
    <x v="0"/>
    <s v="Cheyenne Light Fuel &amp; Power Co"/>
    <x v="4"/>
    <x v="39"/>
  </r>
  <r>
    <n v="5"/>
    <n v="122"/>
    <x v="63"/>
    <s v="101000 Plant In Service"/>
    <n v="1"/>
    <n v="1129219.74"/>
    <n v="0"/>
    <n v="0"/>
    <n v="0"/>
    <n v="0"/>
    <n v="0"/>
    <n v="1129219.74"/>
    <s v="Wyoming"/>
    <d v="2021-12-01T00:00:00"/>
    <x v="0"/>
    <x v="5"/>
    <x v="0"/>
    <s v="Cheyenne Light Fuel &amp; Power Co"/>
    <x v="4"/>
    <x v="39"/>
  </r>
  <r>
    <n v="5"/>
    <n v="122"/>
    <x v="63"/>
    <s v="101000 Plant In Service"/>
    <n v="1"/>
    <n v="1129219.74"/>
    <n v="1207.94"/>
    <n v="0"/>
    <n v="0"/>
    <n v="0"/>
    <n v="0"/>
    <n v="1130427.68"/>
    <s v="Wyoming"/>
    <d v="2021-12-01T00:00:00"/>
    <x v="0"/>
    <x v="6"/>
    <x v="0"/>
    <s v="Cheyenne Light Fuel &amp; Power Co"/>
    <x v="4"/>
    <x v="39"/>
  </r>
  <r>
    <n v="5"/>
    <n v="122"/>
    <x v="63"/>
    <s v="101000 Plant In Service"/>
    <n v="1"/>
    <n v="1130427.68"/>
    <n v="0"/>
    <n v="0"/>
    <n v="3305.13"/>
    <n v="-3975.56"/>
    <n v="0"/>
    <n v="1129757.25"/>
    <s v="Wyoming"/>
    <d v="2021-12-01T00:00:00"/>
    <x v="0"/>
    <x v="7"/>
    <x v="0"/>
    <s v="Cheyenne Light Fuel &amp; Power Co"/>
    <x v="4"/>
    <x v="39"/>
  </r>
  <r>
    <n v="5"/>
    <n v="122"/>
    <x v="63"/>
    <s v="101000 Plant In Service"/>
    <n v="1"/>
    <n v="1129757.25"/>
    <n v="0"/>
    <n v="0"/>
    <n v="2513.9299999999998"/>
    <n v="0"/>
    <n v="0"/>
    <n v="1132271.18"/>
    <s v="Wyoming"/>
    <d v="2021-12-01T00:00:00"/>
    <x v="0"/>
    <x v="8"/>
    <x v="0"/>
    <s v="Cheyenne Light Fuel &amp; Power Co"/>
    <x v="4"/>
    <x v="39"/>
  </r>
  <r>
    <n v="5"/>
    <n v="122"/>
    <x v="63"/>
    <s v="101000 Plant In Service"/>
    <n v="1"/>
    <n v="1132271.18"/>
    <n v="1253.76"/>
    <n v="0"/>
    <n v="169.43"/>
    <n v="0"/>
    <n v="0"/>
    <n v="1133694.3700000001"/>
    <s v="Wyoming"/>
    <d v="2021-12-01T00:00:00"/>
    <x v="0"/>
    <x v="9"/>
    <x v="0"/>
    <s v="Cheyenne Light Fuel &amp; Power Co"/>
    <x v="4"/>
    <x v="39"/>
  </r>
  <r>
    <n v="5"/>
    <n v="122"/>
    <x v="63"/>
    <s v="101000 Plant In Service"/>
    <n v="1"/>
    <n v="1133694.3700000001"/>
    <n v="0"/>
    <n v="0"/>
    <n v="0"/>
    <n v="0"/>
    <n v="0"/>
    <n v="1133694.3700000001"/>
    <s v="Wyoming"/>
    <d v="2021-12-01T00:00:00"/>
    <x v="0"/>
    <x v="10"/>
    <x v="0"/>
    <s v="Cheyenne Light Fuel &amp; Power Co"/>
    <x v="4"/>
    <x v="39"/>
  </r>
  <r>
    <n v="5"/>
    <n v="122"/>
    <x v="63"/>
    <s v="101000 Plant In Service"/>
    <n v="1"/>
    <n v="1133694.3700000001"/>
    <n v="0"/>
    <n v="0"/>
    <n v="7308.42"/>
    <n v="0"/>
    <n v="0"/>
    <n v="1141002.79"/>
    <s v="Wyoming"/>
    <d v="2021-12-01T00:00:00"/>
    <x v="0"/>
    <x v="11"/>
    <x v="0"/>
    <s v="Cheyenne Light Fuel &amp; Power Co"/>
    <x v="4"/>
    <x v="39"/>
  </r>
  <r>
    <n v="5"/>
    <n v="122"/>
    <x v="63"/>
    <s v="101000 Plant In Service"/>
    <n v="1"/>
    <n v="1141002.79"/>
    <n v="5361.79"/>
    <n v="0"/>
    <n v="2475.91"/>
    <n v="0"/>
    <n v="0"/>
    <n v="1148840.49"/>
    <s v="Wyoming"/>
    <d v="2021-12-01T00:00:00"/>
    <x v="0"/>
    <x v="12"/>
    <x v="0"/>
    <s v="Cheyenne Light Fuel &amp; Power Co"/>
    <x v="4"/>
    <x v="39"/>
  </r>
  <r>
    <n v="5"/>
    <n v="122"/>
    <x v="64"/>
    <s v="101000 Plant In Service"/>
    <n v="1"/>
    <n v="0"/>
    <n v="0"/>
    <n v="0"/>
    <n v="0"/>
    <n v="0"/>
    <n v="0"/>
    <n v="0"/>
    <s v="Wyoming"/>
    <d v="2021-12-01T00:00:00"/>
    <x v="0"/>
    <x v="0"/>
    <x v="0"/>
    <s v="Cheyenne Light Fuel &amp; Power Co"/>
    <x v="4"/>
    <x v="39"/>
  </r>
  <r>
    <n v="5"/>
    <n v="122"/>
    <x v="64"/>
    <s v="101000 Plant In Service"/>
    <n v="1"/>
    <n v="0"/>
    <n v="0"/>
    <n v="0"/>
    <n v="0"/>
    <n v="0"/>
    <n v="0"/>
    <n v="0"/>
    <s v="Wyoming"/>
    <d v="2021-12-01T00:00:00"/>
    <x v="0"/>
    <x v="1"/>
    <x v="0"/>
    <s v="Cheyenne Light Fuel &amp; Power Co"/>
    <x v="4"/>
    <x v="39"/>
  </r>
  <r>
    <n v="5"/>
    <n v="122"/>
    <x v="64"/>
    <s v="101000 Plant In Service"/>
    <n v="1"/>
    <n v="0"/>
    <n v="0"/>
    <n v="0"/>
    <n v="0"/>
    <n v="0"/>
    <n v="0"/>
    <n v="0"/>
    <s v="Wyoming"/>
    <d v="2021-12-01T00:00:00"/>
    <x v="0"/>
    <x v="2"/>
    <x v="0"/>
    <s v="Cheyenne Light Fuel &amp; Power Co"/>
    <x v="4"/>
    <x v="39"/>
  </r>
  <r>
    <n v="5"/>
    <n v="122"/>
    <x v="64"/>
    <s v="101000 Plant In Service"/>
    <n v="1"/>
    <n v="0"/>
    <n v="0"/>
    <n v="0"/>
    <n v="0"/>
    <n v="0"/>
    <n v="0"/>
    <n v="0"/>
    <s v="Wyoming"/>
    <d v="2021-12-01T00:00:00"/>
    <x v="0"/>
    <x v="3"/>
    <x v="0"/>
    <s v="Cheyenne Light Fuel &amp; Power Co"/>
    <x v="4"/>
    <x v="39"/>
  </r>
  <r>
    <n v="5"/>
    <n v="122"/>
    <x v="64"/>
    <s v="101000 Plant In Service"/>
    <n v="1"/>
    <n v="0"/>
    <n v="0"/>
    <n v="0"/>
    <n v="0"/>
    <n v="0"/>
    <n v="0"/>
    <n v="0"/>
    <s v="Wyoming"/>
    <d v="2021-12-01T00:00:00"/>
    <x v="0"/>
    <x v="4"/>
    <x v="0"/>
    <s v="Cheyenne Light Fuel &amp; Power Co"/>
    <x v="4"/>
    <x v="39"/>
  </r>
  <r>
    <n v="5"/>
    <n v="122"/>
    <x v="64"/>
    <s v="101000 Plant In Service"/>
    <n v="1"/>
    <n v="0"/>
    <n v="0"/>
    <n v="0"/>
    <n v="0"/>
    <n v="0"/>
    <n v="0"/>
    <n v="0"/>
    <s v="Wyoming"/>
    <d v="2021-12-01T00:00:00"/>
    <x v="0"/>
    <x v="5"/>
    <x v="0"/>
    <s v="Cheyenne Light Fuel &amp; Power Co"/>
    <x v="4"/>
    <x v="39"/>
  </r>
  <r>
    <n v="5"/>
    <n v="122"/>
    <x v="64"/>
    <s v="101000 Plant In Service"/>
    <n v="1"/>
    <n v="0"/>
    <n v="0"/>
    <n v="0"/>
    <n v="0"/>
    <n v="0"/>
    <n v="0"/>
    <n v="0"/>
    <s v="Wyoming"/>
    <d v="2021-12-01T00:00:00"/>
    <x v="0"/>
    <x v="6"/>
    <x v="0"/>
    <s v="Cheyenne Light Fuel &amp; Power Co"/>
    <x v="4"/>
    <x v="39"/>
  </r>
  <r>
    <n v="5"/>
    <n v="122"/>
    <x v="64"/>
    <s v="101000 Plant In Service"/>
    <n v="1"/>
    <n v="0"/>
    <n v="0"/>
    <n v="0"/>
    <n v="0"/>
    <n v="0"/>
    <n v="0"/>
    <n v="0"/>
    <s v="Wyoming"/>
    <d v="2021-12-01T00:00:00"/>
    <x v="0"/>
    <x v="7"/>
    <x v="0"/>
    <s v="Cheyenne Light Fuel &amp; Power Co"/>
    <x v="4"/>
    <x v="39"/>
  </r>
  <r>
    <n v="5"/>
    <n v="122"/>
    <x v="64"/>
    <s v="101000 Plant In Service"/>
    <n v="1"/>
    <n v="0"/>
    <n v="0"/>
    <n v="0"/>
    <n v="0"/>
    <n v="0"/>
    <n v="0"/>
    <n v="0"/>
    <s v="Wyoming"/>
    <d v="2021-12-01T00:00:00"/>
    <x v="0"/>
    <x v="8"/>
    <x v="0"/>
    <s v="Cheyenne Light Fuel &amp; Power Co"/>
    <x v="4"/>
    <x v="39"/>
  </r>
  <r>
    <n v="5"/>
    <n v="122"/>
    <x v="64"/>
    <s v="101000 Plant In Service"/>
    <n v="1"/>
    <n v="0"/>
    <n v="0"/>
    <n v="0"/>
    <n v="0"/>
    <n v="0"/>
    <n v="0"/>
    <n v="0"/>
    <s v="Wyoming"/>
    <d v="2021-12-01T00:00:00"/>
    <x v="0"/>
    <x v="9"/>
    <x v="0"/>
    <s v="Cheyenne Light Fuel &amp; Power Co"/>
    <x v="4"/>
    <x v="39"/>
  </r>
  <r>
    <n v="5"/>
    <n v="122"/>
    <x v="64"/>
    <s v="101000 Plant In Service"/>
    <n v="1"/>
    <n v="0"/>
    <n v="0"/>
    <n v="0"/>
    <n v="0"/>
    <n v="0"/>
    <n v="0"/>
    <n v="0"/>
    <s v="Wyoming"/>
    <d v="2021-12-01T00:00:00"/>
    <x v="0"/>
    <x v="10"/>
    <x v="0"/>
    <s v="Cheyenne Light Fuel &amp; Power Co"/>
    <x v="4"/>
    <x v="39"/>
  </r>
  <r>
    <n v="5"/>
    <n v="122"/>
    <x v="64"/>
    <s v="101000 Plant In Service"/>
    <n v="1"/>
    <n v="0"/>
    <n v="0"/>
    <n v="0"/>
    <n v="0"/>
    <n v="0"/>
    <n v="0"/>
    <n v="0"/>
    <s v="Wyoming"/>
    <d v="2021-12-01T00:00:00"/>
    <x v="0"/>
    <x v="11"/>
    <x v="0"/>
    <s v="Cheyenne Light Fuel &amp; Power Co"/>
    <x v="4"/>
    <x v="39"/>
  </r>
  <r>
    <n v="5"/>
    <n v="122"/>
    <x v="64"/>
    <s v="101000 Plant In Service"/>
    <n v="1"/>
    <n v="0"/>
    <n v="0"/>
    <n v="0"/>
    <n v="0"/>
    <n v="0"/>
    <n v="0"/>
    <n v="0"/>
    <s v="Wyoming"/>
    <d v="2021-12-01T00:00:00"/>
    <x v="0"/>
    <x v="12"/>
    <x v="0"/>
    <s v="Cheyenne Light Fuel &amp; Power Co"/>
    <x v="4"/>
    <x v="39"/>
  </r>
  <r>
    <n v="5"/>
    <n v="122"/>
    <x v="65"/>
    <s v="101000 Plant In Service"/>
    <n v="1"/>
    <n v="8599077.6799999997"/>
    <n v="19373.150000000001"/>
    <n v="-597591.43000000005"/>
    <n v="0"/>
    <n v="-965750.84"/>
    <n v="0"/>
    <n v="7055108.5599999996"/>
    <s v="Wyoming"/>
    <d v="2021-12-01T00:00:00"/>
    <x v="0"/>
    <x v="0"/>
    <x v="0"/>
    <s v="Cheyenne Light Fuel &amp; Power Co"/>
    <x v="4"/>
    <x v="39"/>
  </r>
  <r>
    <n v="5"/>
    <n v="122"/>
    <x v="65"/>
    <s v="101000 Plant In Service"/>
    <n v="1"/>
    <n v="7055108.5599999996"/>
    <n v="0"/>
    <n v="0"/>
    <n v="0"/>
    <n v="0"/>
    <n v="0"/>
    <n v="7055108.5599999996"/>
    <s v="Wyoming"/>
    <d v="2021-12-01T00:00:00"/>
    <x v="0"/>
    <x v="1"/>
    <x v="0"/>
    <s v="Cheyenne Light Fuel &amp; Power Co"/>
    <x v="4"/>
    <x v="39"/>
  </r>
  <r>
    <n v="5"/>
    <n v="122"/>
    <x v="65"/>
    <s v="101000 Plant In Service"/>
    <n v="1"/>
    <n v="7055108.5599999996"/>
    <n v="0"/>
    <n v="0"/>
    <n v="26612.38"/>
    <n v="-313279.46000000002"/>
    <n v="0"/>
    <n v="6768441.4800000004"/>
    <s v="Wyoming"/>
    <d v="2021-12-01T00:00:00"/>
    <x v="0"/>
    <x v="2"/>
    <x v="0"/>
    <s v="Cheyenne Light Fuel &amp; Power Co"/>
    <x v="4"/>
    <x v="39"/>
  </r>
  <r>
    <n v="5"/>
    <n v="122"/>
    <x v="65"/>
    <s v="101000 Plant In Service"/>
    <n v="1"/>
    <n v="6768441.4800000004"/>
    <n v="17780.189999999999"/>
    <n v="0"/>
    <n v="692.51"/>
    <n v="0"/>
    <n v="0"/>
    <n v="6786914.1799999997"/>
    <s v="Wyoming"/>
    <d v="2021-12-01T00:00:00"/>
    <x v="0"/>
    <x v="3"/>
    <x v="0"/>
    <s v="Cheyenne Light Fuel &amp; Power Co"/>
    <x v="4"/>
    <x v="39"/>
  </r>
  <r>
    <n v="5"/>
    <n v="122"/>
    <x v="65"/>
    <s v="101000 Plant In Service"/>
    <n v="1"/>
    <n v="6786914.1799999997"/>
    <n v="0"/>
    <n v="0"/>
    <n v="0"/>
    <n v="0"/>
    <n v="0"/>
    <n v="6786914.1799999997"/>
    <s v="Wyoming"/>
    <d v="2021-12-01T00:00:00"/>
    <x v="0"/>
    <x v="4"/>
    <x v="0"/>
    <s v="Cheyenne Light Fuel &amp; Power Co"/>
    <x v="4"/>
    <x v="39"/>
  </r>
  <r>
    <n v="5"/>
    <n v="122"/>
    <x v="65"/>
    <s v="101000 Plant In Service"/>
    <n v="1"/>
    <n v="6786914.1799999997"/>
    <n v="0"/>
    <n v="-1324.94"/>
    <n v="45351.15"/>
    <n v="0"/>
    <n v="0"/>
    <n v="6830940.3899999997"/>
    <s v="Wyoming"/>
    <d v="2021-12-01T00:00:00"/>
    <x v="0"/>
    <x v="5"/>
    <x v="0"/>
    <s v="Cheyenne Light Fuel &amp; Power Co"/>
    <x v="4"/>
    <x v="39"/>
  </r>
  <r>
    <n v="5"/>
    <n v="122"/>
    <x v="65"/>
    <s v="101000 Plant In Service"/>
    <n v="1"/>
    <n v="6830940.3899999997"/>
    <n v="18938.07"/>
    <n v="0"/>
    <n v="0"/>
    <n v="0"/>
    <n v="0"/>
    <n v="6849878.46"/>
    <s v="Wyoming"/>
    <d v="2021-12-01T00:00:00"/>
    <x v="0"/>
    <x v="6"/>
    <x v="0"/>
    <s v="Cheyenne Light Fuel &amp; Power Co"/>
    <x v="4"/>
    <x v="39"/>
  </r>
  <r>
    <n v="5"/>
    <n v="122"/>
    <x v="65"/>
    <s v="101000 Plant In Service"/>
    <n v="1"/>
    <n v="6849878.46"/>
    <n v="0"/>
    <n v="0"/>
    <n v="27163.45"/>
    <n v="0"/>
    <n v="0"/>
    <n v="6877041.9100000001"/>
    <s v="Wyoming"/>
    <d v="2021-12-01T00:00:00"/>
    <x v="0"/>
    <x v="7"/>
    <x v="0"/>
    <s v="Cheyenne Light Fuel &amp; Power Co"/>
    <x v="4"/>
    <x v="39"/>
  </r>
  <r>
    <n v="5"/>
    <n v="122"/>
    <x v="65"/>
    <s v="101000 Plant In Service"/>
    <n v="1"/>
    <n v="6877041.9100000001"/>
    <n v="0"/>
    <n v="760.69"/>
    <n v="0"/>
    <n v="0"/>
    <n v="0"/>
    <n v="6877802.5999999996"/>
    <s v="Wyoming"/>
    <d v="2021-12-01T00:00:00"/>
    <x v="0"/>
    <x v="8"/>
    <x v="0"/>
    <s v="Cheyenne Light Fuel &amp; Power Co"/>
    <x v="4"/>
    <x v="39"/>
  </r>
  <r>
    <n v="5"/>
    <n v="122"/>
    <x v="65"/>
    <s v="101000 Plant In Service"/>
    <n v="1"/>
    <n v="6877802.5999999996"/>
    <n v="23995.9"/>
    <n v="0"/>
    <n v="11363.65"/>
    <n v="0"/>
    <n v="0"/>
    <n v="6913162.1500000004"/>
    <s v="Wyoming"/>
    <d v="2021-12-01T00:00:00"/>
    <x v="0"/>
    <x v="9"/>
    <x v="0"/>
    <s v="Cheyenne Light Fuel &amp; Power Co"/>
    <x v="4"/>
    <x v="39"/>
  </r>
  <r>
    <n v="5"/>
    <n v="122"/>
    <x v="65"/>
    <s v="101000 Plant In Service"/>
    <n v="1"/>
    <n v="6913162.1500000004"/>
    <n v="0"/>
    <n v="0"/>
    <n v="10909.1"/>
    <n v="0"/>
    <n v="0"/>
    <n v="6924071.25"/>
    <s v="Wyoming"/>
    <d v="2021-12-01T00:00:00"/>
    <x v="0"/>
    <x v="10"/>
    <x v="0"/>
    <s v="Cheyenne Light Fuel &amp; Power Co"/>
    <x v="4"/>
    <x v="39"/>
  </r>
  <r>
    <n v="5"/>
    <n v="122"/>
    <x v="65"/>
    <s v="101000 Plant In Service"/>
    <n v="1"/>
    <n v="6924071.25"/>
    <n v="0"/>
    <n v="-16331.890000000001"/>
    <n v="10909.1"/>
    <n v="0"/>
    <n v="0"/>
    <n v="6918648.46"/>
    <s v="Wyoming"/>
    <d v="2021-12-01T00:00:00"/>
    <x v="0"/>
    <x v="11"/>
    <x v="0"/>
    <s v="Cheyenne Light Fuel &amp; Power Co"/>
    <x v="4"/>
    <x v="39"/>
  </r>
  <r>
    <n v="5"/>
    <n v="122"/>
    <x v="65"/>
    <s v="101000 Plant In Service"/>
    <n v="1"/>
    <n v="6918648.46"/>
    <n v="18787.62"/>
    <n v="-84480.22"/>
    <n v="12465.300000000001"/>
    <n v="0"/>
    <n v="0"/>
    <n v="6865421.1600000001"/>
    <s v="Wyoming"/>
    <d v="2021-12-01T00:00:00"/>
    <x v="0"/>
    <x v="12"/>
    <x v="0"/>
    <s v="Cheyenne Light Fuel &amp; Power Co"/>
    <x v="4"/>
    <x v="39"/>
  </r>
  <r>
    <n v="5"/>
    <n v="122"/>
    <x v="66"/>
    <s v="101000 Plant In Service"/>
    <n v="1"/>
    <n v="1879469.7000000002"/>
    <n v="10.46"/>
    <n v="0"/>
    <n v="0"/>
    <n v="0"/>
    <n v="0"/>
    <n v="1879480.1600000001"/>
    <s v="Wyoming"/>
    <d v="2021-12-01T00:00:00"/>
    <x v="0"/>
    <x v="0"/>
    <x v="0"/>
    <s v="Cheyenne Light Fuel &amp; Power Co"/>
    <x v="4"/>
    <x v="40"/>
  </r>
  <r>
    <n v="5"/>
    <n v="122"/>
    <x v="66"/>
    <s v="101000 Plant In Service"/>
    <n v="1"/>
    <n v="1879480.1600000001"/>
    <n v="0"/>
    <n v="0"/>
    <n v="0"/>
    <n v="0"/>
    <n v="0"/>
    <n v="1879480.1600000001"/>
    <s v="Wyoming"/>
    <d v="2021-12-01T00:00:00"/>
    <x v="0"/>
    <x v="1"/>
    <x v="0"/>
    <s v="Cheyenne Light Fuel &amp; Power Co"/>
    <x v="4"/>
    <x v="40"/>
  </r>
  <r>
    <n v="5"/>
    <n v="122"/>
    <x v="66"/>
    <s v="101000 Plant In Service"/>
    <n v="1"/>
    <n v="1879480.1600000001"/>
    <n v="0"/>
    <n v="0"/>
    <n v="0"/>
    <n v="0"/>
    <n v="0"/>
    <n v="1879480.1600000001"/>
    <s v="Wyoming"/>
    <d v="2021-12-01T00:00:00"/>
    <x v="0"/>
    <x v="2"/>
    <x v="0"/>
    <s v="Cheyenne Light Fuel &amp; Power Co"/>
    <x v="4"/>
    <x v="40"/>
  </r>
  <r>
    <n v="5"/>
    <n v="122"/>
    <x v="66"/>
    <s v="101000 Plant In Service"/>
    <n v="1"/>
    <n v="1879480.1600000001"/>
    <n v="0"/>
    <n v="0"/>
    <n v="0"/>
    <n v="0"/>
    <n v="0"/>
    <n v="1879480.1600000001"/>
    <s v="Wyoming"/>
    <d v="2021-12-01T00:00:00"/>
    <x v="0"/>
    <x v="3"/>
    <x v="0"/>
    <s v="Cheyenne Light Fuel &amp; Power Co"/>
    <x v="4"/>
    <x v="40"/>
  </r>
  <r>
    <n v="5"/>
    <n v="122"/>
    <x v="66"/>
    <s v="101000 Plant In Service"/>
    <n v="1"/>
    <n v="1879480.1600000001"/>
    <n v="0"/>
    <n v="0"/>
    <n v="0"/>
    <n v="0"/>
    <n v="0"/>
    <n v="1879480.1600000001"/>
    <s v="Wyoming"/>
    <d v="2021-12-01T00:00:00"/>
    <x v="0"/>
    <x v="4"/>
    <x v="0"/>
    <s v="Cheyenne Light Fuel &amp; Power Co"/>
    <x v="4"/>
    <x v="40"/>
  </r>
  <r>
    <n v="5"/>
    <n v="122"/>
    <x v="66"/>
    <s v="101000 Plant In Service"/>
    <n v="1"/>
    <n v="1879480.1600000001"/>
    <n v="0"/>
    <n v="-9477.32"/>
    <n v="0"/>
    <n v="0"/>
    <n v="0"/>
    <n v="1870002.8399999999"/>
    <s v="Wyoming"/>
    <d v="2021-12-01T00:00:00"/>
    <x v="0"/>
    <x v="5"/>
    <x v="0"/>
    <s v="Cheyenne Light Fuel &amp; Power Co"/>
    <x v="4"/>
    <x v="40"/>
  </r>
  <r>
    <n v="5"/>
    <n v="122"/>
    <x v="66"/>
    <s v="101000 Plant In Service"/>
    <n v="1"/>
    <n v="1870002.8399999999"/>
    <n v="0"/>
    <n v="0"/>
    <n v="0"/>
    <n v="0"/>
    <n v="0"/>
    <n v="1870002.8399999999"/>
    <s v="Wyoming"/>
    <d v="2021-12-01T00:00:00"/>
    <x v="0"/>
    <x v="6"/>
    <x v="0"/>
    <s v="Cheyenne Light Fuel &amp; Power Co"/>
    <x v="4"/>
    <x v="40"/>
  </r>
  <r>
    <n v="5"/>
    <n v="122"/>
    <x v="66"/>
    <s v="101000 Plant In Service"/>
    <n v="1"/>
    <n v="1870002.8399999999"/>
    <n v="0"/>
    <n v="0"/>
    <n v="0"/>
    <n v="0"/>
    <n v="0"/>
    <n v="1870002.8399999999"/>
    <s v="Wyoming"/>
    <d v="2021-12-01T00:00:00"/>
    <x v="0"/>
    <x v="7"/>
    <x v="0"/>
    <s v="Cheyenne Light Fuel &amp; Power Co"/>
    <x v="4"/>
    <x v="40"/>
  </r>
  <r>
    <n v="5"/>
    <n v="122"/>
    <x v="66"/>
    <s v="101000 Plant In Service"/>
    <n v="1"/>
    <n v="1870002.8399999999"/>
    <n v="0"/>
    <n v="0"/>
    <n v="0"/>
    <n v="0"/>
    <n v="0"/>
    <n v="1870002.8399999999"/>
    <s v="Wyoming"/>
    <d v="2021-12-01T00:00:00"/>
    <x v="0"/>
    <x v="8"/>
    <x v="0"/>
    <s v="Cheyenne Light Fuel &amp; Power Co"/>
    <x v="4"/>
    <x v="40"/>
  </r>
  <r>
    <n v="5"/>
    <n v="122"/>
    <x v="66"/>
    <s v="101000 Plant In Service"/>
    <n v="1"/>
    <n v="1870002.8399999999"/>
    <n v="0"/>
    <n v="0"/>
    <n v="0"/>
    <n v="0"/>
    <n v="0"/>
    <n v="1870002.8399999999"/>
    <s v="Wyoming"/>
    <d v="2021-12-01T00:00:00"/>
    <x v="0"/>
    <x v="9"/>
    <x v="0"/>
    <s v="Cheyenne Light Fuel &amp; Power Co"/>
    <x v="4"/>
    <x v="40"/>
  </r>
  <r>
    <n v="5"/>
    <n v="122"/>
    <x v="66"/>
    <s v="101000 Plant In Service"/>
    <n v="1"/>
    <n v="1870002.8399999999"/>
    <n v="0"/>
    <n v="0"/>
    <n v="0"/>
    <n v="0"/>
    <n v="0"/>
    <n v="1870002.8399999999"/>
    <s v="Wyoming"/>
    <d v="2021-12-01T00:00:00"/>
    <x v="0"/>
    <x v="10"/>
    <x v="0"/>
    <s v="Cheyenne Light Fuel &amp; Power Co"/>
    <x v="4"/>
    <x v="40"/>
  </r>
  <r>
    <n v="5"/>
    <n v="122"/>
    <x v="66"/>
    <s v="101000 Plant In Service"/>
    <n v="1"/>
    <n v="1870002.8399999999"/>
    <n v="0"/>
    <n v="0"/>
    <n v="0"/>
    <n v="0"/>
    <n v="0"/>
    <n v="1870002.8399999999"/>
    <s v="Wyoming"/>
    <d v="2021-12-01T00:00:00"/>
    <x v="0"/>
    <x v="11"/>
    <x v="0"/>
    <s v="Cheyenne Light Fuel &amp; Power Co"/>
    <x v="4"/>
    <x v="40"/>
  </r>
  <r>
    <n v="5"/>
    <n v="122"/>
    <x v="66"/>
    <s v="101000 Plant In Service"/>
    <n v="1"/>
    <n v="1870002.8399999999"/>
    <n v="90923.72"/>
    <n v="-203.75"/>
    <n v="0"/>
    <n v="0"/>
    <n v="0"/>
    <n v="1960722.81"/>
    <s v="Wyoming"/>
    <d v="2021-12-01T00:00:00"/>
    <x v="0"/>
    <x v="12"/>
    <x v="0"/>
    <s v="Cheyenne Light Fuel &amp; Power Co"/>
    <x v="4"/>
    <x v="40"/>
  </r>
  <r>
    <n v="5"/>
    <n v="122"/>
    <x v="67"/>
    <s v="101000 Plant In Service"/>
    <n v="1"/>
    <n v="8053624.71"/>
    <n v="6298.59"/>
    <n v="0"/>
    <n v="0"/>
    <n v="0"/>
    <n v="0"/>
    <n v="8059923.2999999998"/>
    <s v="Wyoming"/>
    <d v="2021-12-01T00:00:00"/>
    <x v="0"/>
    <x v="0"/>
    <x v="0"/>
    <s v="Cheyenne Light Fuel &amp; Power Co"/>
    <x v="4"/>
    <x v="41"/>
  </r>
  <r>
    <n v="5"/>
    <n v="122"/>
    <x v="67"/>
    <s v="101000 Plant In Service"/>
    <n v="1"/>
    <n v="8059923.2999999998"/>
    <n v="2.91"/>
    <n v="0"/>
    <n v="0"/>
    <n v="0"/>
    <n v="0"/>
    <n v="8059926.21"/>
    <s v="Wyoming"/>
    <d v="2021-12-01T00:00:00"/>
    <x v="0"/>
    <x v="1"/>
    <x v="0"/>
    <s v="Cheyenne Light Fuel &amp; Power Co"/>
    <x v="4"/>
    <x v="41"/>
  </r>
  <r>
    <n v="5"/>
    <n v="122"/>
    <x v="67"/>
    <s v="101000 Plant In Service"/>
    <n v="1"/>
    <n v="8059926.21"/>
    <n v="-3.1"/>
    <n v="0"/>
    <n v="0"/>
    <n v="0"/>
    <n v="0"/>
    <n v="8059923.1100000003"/>
    <s v="Wyoming"/>
    <d v="2021-12-01T00:00:00"/>
    <x v="0"/>
    <x v="2"/>
    <x v="0"/>
    <s v="Cheyenne Light Fuel &amp; Power Co"/>
    <x v="4"/>
    <x v="41"/>
  </r>
  <r>
    <n v="5"/>
    <n v="122"/>
    <x v="67"/>
    <s v="101000 Plant In Service"/>
    <n v="1"/>
    <n v="8059923.1100000003"/>
    <n v="35.770000000000003"/>
    <n v="-125.37"/>
    <n v="0"/>
    <n v="0"/>
    <n v="0"/>
    <n v="8059833.5099999998"/>
    <s v="Wyoming"/>
    <d v="2021-12-01T00:00:00"/>
    <x v="0"/>
    <x v="3"/>
    <x v="0"/>
    <s v="Cheyenne Light Fuel &amp; Power Co"/>
    <x v="4"/>
    <x v="41"/>
  </r>
  <r>
    <n v="5"/>
    <n v="122"/>
    <x v="67"/>
    <s v="101000 Plant In Service"/>
    <n v="1"/>
    <n v="8059833.5099999998"/>
    <n v="-800.44"/>
    <n v="-2942.15"/>
    <n v="0"/>
    <n v="0"/>
    <n v="0"/>
    <n v="8056090.9199999999"/>
    <s v="Wyoming"/>
    <d v="2021-12-01T00:00:00"/>
    <x v="0"/>
    <x v="4"/>
    <x v="0"/>
    <s v="Cheyenne Light Fuel &amp; Power Co"/>
    <x v="4"/>
    <x v="41"/>
  </r>
  <r>
    <n v="5"/>
    <n v="122"/>
    <x v="67"/>
    <s v="101000 Plant In Service"/>
    <n v="1"/>
    <n v="8056090.9199999999"/>
    <n v="27.04"/>
    <n v="-112.03"/>
    <n v="0"/>
    <n v="0"/>
    <n v="0"/>
    <n v="8056005.9299999997"/>
    <s v="Wyoming"/>
    <d v="2021-12-01T00:00:00"/>
    <x v="0"/>
    <x v="5"/>
    <x v="0"/>
    <s v="Cheyenne Light Fuel &amp; Power Co"/>
    <x v="4"/>
    <x v="41"/>
  </r>
  <r>
    <n v="5"/>
    <n v="122"/>
    <x v="67"/>
    <s v="101000 Plant In Service"/>
    <n v="1"/>
    <n v="8056005.9299999997"/>
    <n v="22839.4"/>
    <n v="-560.12"/>
    <n v="0"/>
    <n v="0"/>
    <n v="0"/>
    <n v="8078285.21"/>
    <s v="Wyoming"/>
    <d v="2021-12-01T00:00:00"/>
    <x v="0"/>
    <x v="6"/>
    <x v="0"/>
    <s v="Cheyenne Light Fuel &amp; Power Co"/>
    <x v="4"/>
    <x v="41"/>
  </r>
  <r>
    <n v="5"/>
    <n v="122"/>
    <x v="67"/>
    <s v="101000 Plant In Service"/>
    <n v="1"/>
    <n v="8078285.21"/>
    <n v="725.03"/>
    <n v="0"/>
    <n v="0"/>
    <n v="0"/>
    <n v="0"/>
    <n v="8079010.2400000002"/>
    <s v="Wyoming"/>
    <d v="2021-12-01T00:00:00"/>
    <x v="0"/>
    <x v="7"/>
    <x v="0"/>
    <s v="Cheyenne Light Fuel &amp; Power Co"/>
    <x v="4"/>
    <x v="41"/>
  </r>
  <r>
    <n v="5"/>
    <n v="122"/>
    <x v="67"/>
    <s v="101000 Plant In Service"/>
    <n v="1"/>
    <n v="8079010.2400000002"/>
    <n v="30469.84"/>
    <n v="0"/>
    <n v="0"/>
    <n v="0"/>
    <n v="0"/>
    <n v="8109480.0800000001"/>
    <s v="Wyoming"/>
    <d v="2021-12-01T00:00:00"/>
    <x v="0"/>
    <x v="8"/>
    <x v="0"/>
    <s v="Cheyenne Light Fuel &amp; Power Co"/>
    <x v="4"/>
    <x v="41"/>
  </r>
  <r>
    <n v="5"/>
    <n v="122"/>
    <x v="67"/>
    <s v="101000 Plant In Service"/>
    <n v="1"/>
    <n v="8109480.0800000001"/>
    <n v="3479.9700000000003"/>
    <n v="0"/>
    <n v="0"/>
    <n v="0"/>
    <n v="0"/>
    <n v="8112960.0499999998"/>
    <s v="Wyoming"/>
    <d v="2021-12-01T00:00:00"/>
    <x v="0"/>
    <x v="9"/>
    <x v="0"/>
    <s v="Cheyenne Light Fuel &amp; Power Co"/>
    <x v="4"/>
    <x v="41"/>
  </r>
  <r>
    <n v="5"/>
    <n v="122"/>
    <x v="67"/>
    <s v="101000 Plant In Service"/>
    <n v="1"/>
    <n v="8112960.0499999998"/>
    <n v="0"/>
    <n v="0"/>
    <n v="0"/>
    <n v="0"/>
    <n v="0"/>
    <n v="8112960.0499999998"/>
    <s v="Wyoming"/>
    <d v="2021-12-01T00:00:00"/>
    <x v="0"/>
    <x v="10"/>
    <x v="0"/>
    <s v="Cheyenne Light Fuel &amp; Power Co"/>
    <x v="4"/>
    <x v="41"/>
  </r>
  <r>
    <n v="5"/>
    <n v="122"/>
    <x v="67"/>
    <s v="101000 Plant In Service"/>
    <n v="1"/>
    <n v="8112960.0499999998"/>
    <n v="234448.12"/>
    <n v="-624.16999999999996"/>
    <n v="0"/>
    <n v="0"/>
    <n v="0"/>
    <n v="8346784"/>
    <s v="Wyoming"/>
    <d v="2021-12-01T00:00:00"/>
    <x v="0"/>
    <x v="11"/>
    <x v="0"/>
    <s v="Cheyenne Light Fuel &amp; Power Co"/>
    <x v="4"/>
    <x v="41"/>
  </r>
  <r>
    <n v="5"/>
    <n v="122"/>
    <x v="67"/>
    <s v="101000 Plant In Service"/>
    <n v="1"/>
    <n v="8346784"/>
    <n v="0"/>
    <n v="-2029.5800000000002"/>
    <n v="0"/>
    <n v="0"/>
    <n v="0"/>
    <n v="8344754.4199999999"/>
    <s v="Wyoming"/>
    <d v="2021-12-01T00:00:00"/>
    <x v="0"/>
    <x v="12"/>
    <x v="0"/>
    <s v="Cheyenne Light Fuel &amp; Power Co"/>
    <x v="4"/>
    <x v="41"/>
  </r>
  <r>
    <n v="5"/>
    <n v="122"/>
    <x v="68"/>
    <s v="101000 Plant In Service"/>
    <n v="1"/>
    <n v="113520.19"/>
    <n v="0"/>
    <n v="0"/>
    <n v="0"/>
    <n v="0"/>
    <n v="0"/>
    <n v="113520.19"/>
    <s v="Wyoming"/>
    <d v="2021-12-01T00:00:00"/>
    <x v="0"/>
    <x v="0"/>
    <x v="0"/>
    <s v="Cheyenne Light Fuel &amp; Power Co"/>
    <x v="0"/>
    <x v="2"/>
  </r>
  <r>
    <n v="5"/>
    <n v="122"/>
    <x v="68"/>
    <s v="101000 Plant In Service"/>
    <n v="1"/>
    <n v="113520.19"/>
    <n v="0"/>
    <n v="0"/>
    <n v="0"/>
    <n v="0"/>
    <n v="0"/>
    <n v="113520.19"/>
    <s v="Wyoming"/>
    <d v="2021-12-01T00:00:00"/>
    <x v="0"/>
    <x v="1"/>
    <x v="0"/>
    <s v="Cheyenne Light Fuel &amp; Power Co"/>
    <x v="0"/>
    <x v="2"/>
  </r>
  <r>
    <n v="5"/>
    <n v="122"/>
    <x v="68"/>
    <s v="101000 Plant In Service"/>
    <n v="1"/>
    <n v="113520.19"/>
    <n v="0"/>
    <n v="0"/>
    <n v="0"/>
    <n v="0"/>
    <n v="0"/>
    <n v="113520.19"/>
    <s v="Wyoming"/>
    <d v="2021-12-01T00:00:00"/>
    <x v="0"/>
    <x v="2"/>
    <x v="0"/>
    <s v="Cheyenne Light Fuel &amp; Power Co"/>
    <x v="0"/>
    <x v="2"/>
  </r>
  <r>
    <n v="5"/>
    <n v="122"/>
    <x v="68"/>
    <s v="101000 Plant In Service"/>
    <n v="1"/>
    <n v="113520.19"/>
    <n v="0"/>
    <n v="0"/>
    <n v="0"/>
    <n v="0"/>
    <n v="0"/>
    <n v="113520.19"/>
    <s v="Wyoming"/>
    <d v="2021-12-01T00:00:00"/>
    <x v="0"/>
    <x v="3"/>
    <x v="0"/>
    <s v="Cheyenne Light Fuel &amp; Power Co"/>
    <x v="0"/>
    <x v="2"/>
  </r>
  <r>
    <n v="5"/>
    <n v="122"/>
    <x v="68"/>
    <s v="101000 Plant In Service"/>
    <n v="1"/>
    <n v="113520.19"/>
    <n v="0"/>
    <n v="0"/>
    <n v="0"/>
    <n v="0"/>
    <n v="0"/>
    <n v="113520.19"/>
    <s v="Wyoming"/>
    <d v="2021-12-01T00:00:00"/>
    <x v="0"/>
    <x v="4"/>
    <x v="0"/>
    <s v="Cheyenne Light Fuel &amp; Power Co"/>
    <x v="0"/>
    <x v="2"/>
  </r>
  <r>
    <n v="5"/>
    <n v="122"/>
    <x v="68"/>
    <s v="101000 Plant In Service"/>
    <n v="1"/>
    <n v="113520.19"/>
    <n v="0"/>
    <n v="0"/>
    <n v="0"/>
    <n v="0"/>
    <n v="0"/>
    <n v="113520.19"/>
    <s v="Wyoming"/>
    <d v="2021-12-01T00:00:00"/>
    <x v="0"/>
    <x v="5"/>
    <x v="0"/>
    <s v="Cheyenne Light Fuel &amp; Power Co"/>
    <x v="0"/>
    <x v="2"/>
  </r>
  <r>
    <n v="5"/>
    <n v="122"/>
    <x v="68"/>
    <s v="101000 Plant In Service"/>
    <n v="1"/>
    <n v="113520.19"/>
    <n v="0"/>
    <n v="0"/>
    <n v="0"/>
    <n v="0"/>
    <n v="0"/>
    <n v="113520.19"/>
    <s v="Wyoming"/>
    <d v="2021-12-01T00:00:00"/>
    <x v="0"/>
    <x v="6"/>
    <x v="0"/>
    <s v="Cheyenne Light Fuel &amp; Power Co"/>
    <x v="0"/>
    <x v="2"/>
  </r>
  <r>
    <n v="5"/>
    <n v="122"/>
    <x v="68"/>
    <s v="101000 Plant In Service"/>
    <n v="1"/>
    <n v="113520.19"/>
    <n v="0"/>
    <n v="0"/>
    <n v="0"/>
    <n v="0"/>
    <n v="0"/>
    <n v="113520.19"/>
    <s v="Wyoming"/>
    <d v="2021-12-01T00:00:00"/>
    <x v="0"/>
    <x v="7"/>
    <x v="0"/>
    <s v="Cheyenne Light Fuel &amp; Power Co"/>
    <x v="0"/>
    <x v="2"/>
  </r>
  <r>
    <n v="5"/>
    <n v="122"/>
    <x v="68"/>
    <s v="101000 Plant In Service"/>
    <n v="1"/>
    <n v="113520.19"/>
    <n v="0"/>
    <n v="0"/>
    <n v="0"/>
    <n v="0"/>
    <n v="0"/>
    <n v="113520.19"/>
    <s v="Wyoming"/>
    <d v="2021-12-01T00:00:00"/>
    <x v="0"/>
    <x v="8"/>
    <x v="0"/>
    <s v="Cheyenne Light Fuel &amp; Power Co"/>
    <x v="0"/>
    <x v="2"/>
  </r>
  <r>
    <n v="5"/>
    <n v="122"/>
    <x v="68"/>
    <s v="101000 Plant In Service"/>
    <n v="1"/>
    <n v="113520.19"/>
    <n v="0"/>
    <n v="0"/>
    <n v="0"/>
    <n v="0"/>
    <n v="0"/>
    <n v="113520.19"/>
    <s v="Wyoming"/>
    <d v="2021-12-01T00:00:00"/>
    <x v="0"/>
    <x v="9"/>
    <x v="0"/>
    <s v="Cheyenne Light Fuel &amp; Power Co"/>
    <x v="0"/>
    <x v="2"/>
  </r>
  <r>
    <n v="5"/>
    <n v="122"/>
    <x v="68"/>
    <s v="101000 Plant In Service"/>
    <n v="1"/>
    <n v="113520.19"/>
    <n v="0"/>
    <n v="0"/>
    <n v="0"/>
    <n v="0"/>
    <n v="0"/>
    <n v="113520.19"/>
    <s v="Wyoming"/>
    <d v="2021-12-01T00:00:00"/>
    <x v="0"/>
    <x v="10"/>
    <x v="0"/>
    <s v="Cheyenne Light Fuel &amp; Power Co"/>
    <x v="0"/>
    <x v="2"/>
  </r>
  <r>
    <n v="5"/>
    <n v="122"/>
    <x v="68"/>
    <s v="101000 Plant In Service"/>
    <n v="1"/>
    <n v="113520.19"/>
    <n v="0"/>
    <n v="0"/>
    <n v="0"/>
    <n v="0"/>
    <n v="0"/>
    <n v="113520.19"/>
    <s v="Wyoming"/>
    <d v="2021-12-01T00:00:00"/>
    <x v="0"/>
    <x v="11"/>
    <x v="0"/>
    <s v="Cheyenne Light Fuel &amp; Power Co"/>
    <x v="0"/>
    <x v="2"/>
  </r>
  <r>
    <n v="5"/>
    <n v="122"/>
    <x v="68"/>
    <s v="101000 Plant In Service"/>
    <n v="1"/>
    <n v="113520.19"/>
    <n v="0"/>
    <n v="0"/>
    <n v="0"/>
    <n v="0"/>
    <n v="0"/>
    <n v="113520.19"/>
    <s v="Wyoming"/>
    <d v="2021-12-01T00:00:00"/>
    <x v="0"/>
    <x v="12"/>
    <x v="0"/>
    <s v="Cheyenne Light Fuel &amp; Power Co"/>
    <x v="0"/>
    <x v="2"/>
  </r>
  <r>
    <n v="5"/>
    <n v="122"/>
    <x v="69"/>
    <s v="101000 Plant In Service"/>
    <n v="1"/>
    <n v="546783.86"/>
    <n v="0"/>
    <n v="0"/>
    <n v="0"/>
    <n v="0"/>
    <n v="0"/>
    <n v="546783.86"/>
    <s v="Wyoming"/>
    <d v="2021-12-01T00:00:00"/>
    <x v="0"/>
    <x v="0"/>
    <x v="0"/>
    <s v="Cheyenne Light Fuel &amp; Power Co"/>
    <x v="0"/>
    <x v="3"/>
  </r>
  <r>
    <n v="5"/>
    <n v="122"/>
    <x v="69"/>
    <s v="101000 Plant In Service"/>
    <n v="1"/>
    <n v="546783.86"/>
    <n v="0"/>
    <n v="0"/>
    <n v="0"/>
    <n v="0"/>
    <n v="0"/>
    <n v="546783.86"/>
    <s v="Wyoming"/>
    <d v="2021-12-01T00:00:00"/>
    <x v="0"/>
    <x v="1"/>
    <x v="0"/>
    <s v="Cheyenne Light Fuel &amp; Power Co"/>
    <x v="0"/>
    <x v="3"/>
  </r>
  <r>
    <n v="5"/>
    <n v="122"/>
    <x v="69"/>
    <s v="101000 Plant In Service"/>
    <n v="1"/>
    <n v="546783.86"/>
    <n v="0"/>
    <n v="0"/>
    <n v="0"/>
    <n v="0"/>
    <n v="0"/>
    <n v="546783.86"/>
    <s v="Wyoming"/>
    <d v="2021-12-01T00:00:00"/>
    <x v="0"/>
    <x v="2"/>
    <x v="0"/>
    <s v="Cheyenne Light Fuel &amp; Power Co"/>
    <x v="0"/>
    <x v="3"/>
  </r>
  <r>
    <n v="5"/>
    <n v="122"/>
    <x v="69"/>
    <s v="101000 Plant In Service"/>
    <n v="1"/>
    <n v="546783.86"/>
    <n v="0"/>
    <n v="0"/>
    <n v="0"/>
    <n v="0"/>
    <n v="0"/>
    <n v="546783.86"/>
    <s v="Wyoming"/>
    <d v="2021-12-01T00:00:00"/>
    <x v="0"/>
    <x v="3"/>
    <x v="0"/>
    <s v="Cheyenne Light Fuel &amp; Power Co"/>
    <x v="0"/>
    <x v="3"/>
  </r>
  <r>
    <n v="5"/>
    <n v="122"/>
    <x v="69"/>
    <s v="101000 Plant In Service"/>
    <n v="1"/>
    <n v="546783.86"/>
    <n v="0"/>
    <n v="0"/>
    <n v="0"/>
    <n v="0"/>
    <n v="0"/>
    <n v="546783.86"/>
    <s v="Wyoming"/>
    <d v="2021-12-01T00:00:00"/>
    <x v="0"/>
    <x v="4"/>
    <x v="0"/>
    <s v="Cheyenne Light Fuel &amp; Power Co"/>
    <x v="0"/>
    <x v="3"/>
  </r>
  <r>
    <n v="5"/>
    <n v="122"/>
    <x v="69"/>
    <s v="101000 Plant In Service"/>
    <n v="1"/>
    <n v="546783.86"/>
    <n v="0"/>
    <n v="0"/>
    <n v="0"/>
    <n v="0"/>
    <n v="0"/>
    <n v="546783.86"/>
    <s v="Wyoming"/>
    <d v="2021-12-01T00:00:00"/>
    <x v="0"/>
    <x v="5"/>
    <x v="0"/>
    <s v="Cheyenne Light Fuel &amp; Power Co"/>
    <x v="0"/>
    <x v="3"/>
  </r>
  <r>
    <n v="5"/>
    <n v="122"/>
    <x v="69"/>
    <s v="101000 Plant In Service"/>
    <n v="1"/>
    <n v="546783.86"/>
    <n v="0"/>
    <n v="0"/>
    <n v="0"/>
    <n v="0"/>
    <n v="0"/>
    <n v="546783.86"/>
    <s v="Wyoming"/>
    <d v="2021-12-01T00:00:00"/>
    <x v="0"/>
    <x v="6"/>
    <x v="0"/>
    <s v="Cheyenne Light Fuel &amp; Power Co"/>
    <x v="0"/>
    <x v="3"/>
  </r>
  <r>
    <n v="5"/>
    <n v="122"/>
    <x v="69"/>
    <s v="101000 Plant In Service"/>
    <n v="1"/>
    <n v="546783.86"/>
    <n v="0"/>
    <n v="0"/>
    <n v="0"/>
    <n v="0"/>
    <n v="0"/>
    <n v="546783.86"/>
    <s v="Wyoming"/>
    <d v="2021-12-01T00:00:00"/>
    <x v="0"/>
    <x v="7"/>
    <x v="0"/>
    <s v="Cheyenne Light Fuel &amp; Power Co"/>
    <x v="0"/>
    <x v="3"/>
  </r>
  <r>
    <n v="5"/>
    <n v="122"/>
    <x v="69"/>
    <s v="101000 Plant In Service"/>
    <n v="1"/>
    <n v="546783.86"/>
    <n v="0"/>
    <n v="0"/>
    <n v="0"/>
    <n v="0"/>
    <n v="0"/>
    <n v="546783.86"/>
    <s v="Wyoming"/>
    <d v="2021-12-01T00:00:00"/>
    <x v="0"/>
    <x v="8"/>
    <x v="0"/>
    <s v="Cheyenne Light Fuel &amp; Power Co"/>
    <x v="0"/>
    <x v="3"/>
  </r>
  <r>
    <n v="5"/>
    <n v="122"/>
    <x v="69"/>
    <s v="101000 Plant In Service"/>
    <n v="1"/>
    <n v="546783.86"/>
    <n v="0"/>
    <n v="0"/>
    <n v="0"/>
    <n v="0"/>
    <n v="0"/>
    <n v="546783.86"/>
    <s v="Wyoming"/>
    <d v="2021-12-01T00:00:00"/>
    <x v="0"/>
    <x v="9"/>
    <x v="0"/>
    <s v="Cheyenne Light Fuel &amp; Power Co"/>
    <x v="0"/>
    <x v="3"/>
  </r>
  <r>
    <n v="5"/>
    <n v="122"/>
    <x v="69"/>
    <s v="101000 Plant In Service"/>
    <n v="1"/>
    <n v="546783.86"/>
    <n v="0"/>
    <n v="0"/>
    <n v="0"/>
    <n v="0"/>
    <n v="0"/>
    <n v="546783.86"/>
    <s v="Wyoming"/>
    <d v="2021-12-01T00:00:00"/>
    <x v="0"/>
    <x v="10"/>
    <x v="0"/>
    <s v="Cheyenne Light Fuel &amp; Power Co"/>
    <x v="0"/>
    <x v="3"/>
  </r>
  <r>
    <n v="5"/>
    <n v="122"/>
    <x v="69"/>
    <s v="101000 Plant In Service"/>
    <n v="1"/>
    <n v="546783.86"/>
    <n v="7019.4000000000005"/>
    <n v="0"/>
    <n v="0"/>
    <n v="0"/>
    <n v="0"/>
    <n v="553803.26"/>
    <s v="Wyoming"/>
    <d v="2021-12-01T00:00:00"/>
    <x v="0"/>
    <x v="11"/>
    <x v="0"/>
    <s v="Cheyenne Light Fuel &amp; Power Co"/>
    <x v="0"/>
    <x v="3"/>
  </r>
  <r>
    <n v="5"/>
    <n v="122"/>
    <x v="69"/>
    <s v="101000 Plant In Service"/>
    <n v="1"/>
    <n v="553803.26"/>
    <n v="-9.66"/>
    <n v="0"/>
    <n v="0"/>
    <n v="0"/>
    <n v="0"/>
    <n v="553793.6"/>
    <s v="Wyoming"/>
    <d v="2021-12-01T00:00:00"/>
    <x v="0"/>
    <x v="12"/>
    <x v="0"/>
    <s v="Cheyenne Light Fuel &amp; Power Co"/>
    <x v="0"/>
    <x v="3"/>
  </r>
  <r>
    <n v="5"/>
    <n v="122"/>
    <x v="70"/>
    <s v="101000 Plant In Service"/>
    <n v="1"/>
    <n v="611652.49"/>
    <n v="0"/>
    <n v="0"/>
    <n v="0"/>
    <n v="0"/>
    <n v="0"/>
    <n v="611652.49"/>
    <s v="Wyoming"/>
    <d v="2021-12-01T00:00:00"/>
    <x v="0"/>
    <x v="0"/>
    <x v="0"/>
    <s v="Cheyenne Light Fuel &amp; Power Co"/>
    <x v="0"/>
    <x v="3"/>
  </r>
  <r>
    <n v="5"/>
    <n v="122"/>
    <x v="70"/>
    <s v="101000 Plant In Service"/>
    <n v="1"/>
    <n v="611652.49"/>
    <n v="0"/>
    <n v="0"/>
    <n v="0"/>
    <n v="0"/>
    <n v="0"/>
    <n v="611652.49"/>
    <s v="Wyoming"/>
    <d v="2021-12-01T00:00:00"/>
    <x v="0"/>
    <x v="1"/>
    <x v="0"/>
    <s v="Cheyenne Light Fuel &amp; Power Co"/>
    <x v="0"/>
    <x v="3"/>
  </r>
  <r>
    <n v="5"/>
    <n v="122"/>
    <x v="70"/>
    <s v="101000 Plant In Service"/>
    <n v="1"/>
    <n v="611652.49"/>
    <n v="0"/>
    <n v="0"/>
    <n v="0"/>
    <n v="0"/>
    <n v="0"/>
    <n v="611652.49"/>
    <s v="Wyoming"/>
    <d v="2021-12-01T00:00:00"/>
    <x v="0"/>
    <x v="2"/>
    <x v="0"/>
    <s v="Cheyenne Light Fuel &amp; Power Co"/>
    <x v="0"/>
    <x v="3"/>
  </r>
  <r>
    <n v="5"/>
    <n v="122"/>
    <x v="70"/>
    <s v="101000 Plant In Service"/>
    <n v="1"/>
    <n v="611652.49"/>
    <n v="0"/>
    <n v="0"/>
    <n v="0"/>
    <n v="0"/>
    <n v="0"/>
    <n v="611652.49"/>
    <s v="Wyoming"/>
    <d v="2021-12-01T00:00:00"/>
    <x v="0"/>
    <x v="3"/>
    <x v="0"/>
    <s v="Cheyenne Light Fuel &amp; Power Co"/>
    <x v="0"/>
    <x v="3"/>
  </r>
  <r>
    <n v="5"/>
    <n v="122"/>
    <x v="70"/>
    <s v="101000 Plant In Service"/>
    <n v="1"/>
    <n v="611652.49"/>
    <n v="0"/>
    <n v="0"/>
    <n v="0"/>
    <n v="0"/>
    <n v="0"/>
    <n v="611652.49"/>
    <s v="Wyoming"/>
    <d v="2021-12-01T00:00:00"/>
    <x v="0"/>
    <x v="4"/>
    <x v="0"/>
    <s v="Cheyenne Light Fuel &amp; Power Co"/>
    <x v="0"/>
    <x v="3"/>
  </r>
  <r>
    <n v="5"/>
    <n v="122"/>
    <x v="70"/>
    <s v="101000 Plant In Service"/>
    <n v="1"/>
    <n v="611652.49"/>
    <n v="0"/>
    <n v="0"/>
    <n v="0"/>
    <n v="0"/>
    <n v="0"/>
    <n v="611652.49"/>
    <s v="Wyoming"/>
    <d v="2021-12-01T00:00:00"/>
    <x v="0"/>
    <x v="5"/>
    <x v="0"/>
    <s v="Cheyenne Light Fuel &amp; Power Co"/>
    <x v="0"/>
    <x v="3"/>
  </r>
  <r>
    <n v="5"/>
    <n v="122"/>
    <x v="70"/>
    <s v="101000 Plant In Service"/>
    <n v="1"/>
    <n v="611652.49"/>
    <n v="0"/>
    <n v="0"/>
    <n v="0"/>
    <n v="0"/>
    <n v="0"/>
    <n v="611652.49"/>
    <s v="Wyoming"/>
    <d v="2021-12-01T00:00:00"/>
    <x v="0"/>
    <x v="6"/>
    <x v="0"/>
    <s v="Cheyenne Light Fuel &amp; Power Co"/>
    <x v="0"/>
    <x v="3"/>
  </r>
  <r>
    <n v="5"/>
    <n v="122"/>
    <x v="70"/>
    <s v="101000 Plant In Service"/>
    <n v="1"/>
    <n v="611652.49"/>
    <n v="0"/>
    <n v="0"/>
    <n v="0"/>
    <n v="0"/>
    <n v="0"/>
    <n v="611652.49"/>
    <s v="Wyoming"/>
    <d v="2021-12-01T00:00:00"/>
    <x v="0"/>
    <x v="7"/>
    <x v="0"/>
    <s v="Cheyenne Light Fuel &amp; Power Co"/>
    <x v="0"/>
    <x v="3"/>
  </r>
  <r>
    <n v="5"/>
    <n v="122"/>
    <x v="70"/>
    <s v="101000 Plant In Service"/>
    <n v="1"/>
    <n v="611652.49"/>
    <n v="0"/>
    <n v="0"/>
    <n v="0"/>
    <n v="0"/>
    <n v="0"/>
    <n v="611652.49"/>
    <s v="Wyoming"/>
    <d v="2021-12-01T00:00:00"/>
    <x v="0"/>
    <x v="8"/>
    <x v="0"/>
    <s v="Cheyenne Light Fuel &amp; Power Co"/>
    <x v="0"/>
    <x v="3"/>
  </r>
  <r>
    <n v="5"/>
    <n v="122"/>
    <x v="70"/>
    <s v="101000 Plant In Service"/>
    <n v="1"/>
    <n v="611652.49"/>
    <n v="0"/>
    <n v="0"/>
    <n v="0"/>
    <n v="0"/>
    <n v="0"/>
    <n v="611652.49"/>
    <s v="Wyoming"/>
    <d v="2021-12-01T00:00:00"/>
    <x v="0"/>
    <x v="9"/>
    <x v="0"/>
    <s v="Cheyenne Light Fuel &amp; Power Co"/>
    <x v="0"/>
    <x v="3"/>
  </r>
  <r>
    <n v="5"/>
    <n v="122"/>
    <x v="70"/>
    <s v="101000 Plant In Service"/>
    <n v="1"/>
    <n v="611652.49"/>
    <n v="0"/>
    <n v="0"/>
    <n v="0"/>
    <n v="0"/>
    <n v="0"/>
    <n v="611652.49"/>
    <s v="Wyoming"/>
    <d v="2021-12-01T00:00:00"/>
    <x v="0"/>
    <x v="10"/>
    <x v="0"/>
    <s v="Cheyenne Light Fuel &amp; Power Co"/>
    <x v="0"/>
    <x v="3"/>
  </r>
  <r>
    <n v="5"/>
    <n v="122"/>
    <x v="70"/>
    <s v="101000 Plant In Service"/>
    <n v="1"/>
    <n v="611652.49"/>
    <n v="0"/>
    <n v="0"/>
    <n v="0"/>
    <n v="0"/>
    <n v="0"/>
    <n v="611652.49"/>
    <s v="Wyoming"/>
    <d v="2021-12-01T00:00:00"/>
    <x v="0"/>
    <x v="11"/>
    <x v="0"/>
    <s v="Cheyenne Light Fuel &amp; Power Co"/>
    <x v="0"/>
    <x v="3"/>
  </r>
  <r>
    <n v="5"/>
    <n v="122"/>
    <x v="70"/>
    <s v="101000 Plant In Service"/>
    <n v="1"/>
    <n v="611652.49"/>
    <n v="0"/>
    <n v="0"/>
    <n v="0"/>
    <n v="0"/>
    <n v="0"/>
    <n v="611652.49"/>
    <s v="Wyoming"/>
    <d v="2021-12-01T00:00:00"/>
    <x v="0"/>
    <x v="12"/>
    <x v="0"/>
    <s v="Cheyenne Light Fuel &amp; Power Co"/>
    <x v="0"/>
    <x v="3"/>
  </r>
  <r>
    <n v="5"/>
    <n v="122"/>
    <x v="71"/>
    <s v="101000 Plant In Service"/>
    <n v="1"/>
    <n v="143953.9"/>
    <n v="21106.850000000002"/>
    <n v="0"/>
    <n v="0"/>
    <n v="0"/>
    <n v="0"/>
    <n v="165060.75"/>
    <s v="Wyoming"/>
    <d v="2021-12-01T00:00:00"/>
    <x v="0"/>
    <x v="0"/>
    <x v="0"/>
    <s v="Cheyenne Light Fuel &amp; Power Co"/>
    <x v="0"/>
    <x v="0"/>
  </r>
  <r>
    <n v="5"/>
    <n v="122"/>
    <x v="71"/>
    <s v="101000 Plant In Service"/>
    <n v="1"/>
    <n v="165060.75"/>
    <n v="0"/>
    <n v="0"/>
    <n v="0"/>
    <n v="0"/>
    <n v="0"/>
    <n v="165060.75"/>
    <s v="Wyoming"/>
    <d v="2021-12-01T00:00:00"/>
    <x v="0"/>
    <x v="1"/>
    <x v="0"/>
    <s v="Cheyenne Light Fuel &amp; Power Co"/>
    <x v="0"/>
    <x v="0"/>
  </r>
  <r>
    <n v="5"/>
    <n v="122"/>
    <x v="71"/>
    <s v="101000 Plant In Service"/>
    <n v="1"/>
    <n v="165060.75"/>
    <n v="0"/>
    <n v="0"/>
    <n v="0"/>
    <n v="0"/>
    <n v="0"/>
    <n v="165060.75"/>
    <s v="Wyoming"/>
    <d v="2021-12-01T00:00:00"/>
    <x v="0"/>
    <x v="2"/>
    <x v="0"/>
    <s v="Cheyenne Light Fuel &amp; Power Co"/>
    <x v="0"/>
    <x v="0"/>
  </r>
  <r>
    <n v="5"/>
    <n v="122"/>
    <x v="71"/>
    <s v="101000 Plant In Service"/>
    <n v="1"/>
    <n v="165060.75"/>
    <n v="0"/>
    <n v="0"/>
    <n v="0"/>
    <n v="0"/>
    <n v="0"/>
    <n v="165060.75"/>
    <s v="Wyoming"/>
    <d v="2021-12-01T00:00:00"/>
    <x v="0"/>
    <x v="3"/>
    <x v="0"/>
    <s v="Cheyenne Light Fuel &amp; Power Co"/>
    <x v="0"/>
    <x v="0"/>
  </r>
  <r>
    <n v="5"/>
    <n v="122"/>
    <x v="71"/>
    <s v="101000 Plant In Service"/>
    <n v="1"/>
    <n v="165060.75"/>
    <n v="0"/>
    <n v="0"/>
    <n v="0"/>
    <n v="0"/>
    <n v="0"/>
    <n v="165060.75"/>
    <s v="Wyoming"/>
    <d v="2021-12-01T00:00:00"/>
    <x v="0"/>
    <x v="4"/>
    <x v="0"/>
    <s v="Cheyenne Light Fuel &amp; Power Co"/>
    <x v="0"/>
    <x v="0"/>
  </r>
  <r>
    <n v="5"/>
    <n v="122"/>
    <x v="71"/>
    <s v="101000 Plant In Service"/>
    <n v="1"/>
    <n v="165060.75"/>
    <n v="0"/>
    <n v="0"/>
    <n v="0"/>
    <n v="0"/>
    <n v="0"/>
    <n v="165060.75"/>
    <s v="Wyoming"/>
    <d v="2021-12-01T00:00:00"/>
    <x v="0"/>
    <x v="5"/>
    <x v="0"/>
    <s v="Cheyenne Light Fuel &amp; Power Co"/>
    <x v="0"/>
    <x v="0"/>
  </r>
  <r>
    <n v="5"/>
    <n v="122"/>
    <x v="71"/>
    <s v="101000 Plant In Service"/>
    <n v="1"/>
    <n v="165060.75"/>
    <n v="0"/>
    <n v="0"/>
    <n v="0"/>
    <n v="0"/>
    <n v="0"/>
    <n v="165060.75"/>
    <s v="Wyoming"/>
    <d v="2021-12-01T00:00:00"/>
    <x v="0"/>
    <x v="6"/>
    <x v="0"/>
    <s v="Cheyenne Light Fuel &amp; Power Co"/>
    <x v="0"/>
    <x v="0"/>
  </r>
  <r>
    <n v="5"/>
    <n v="122"/>
    <x v="71"/>
    <s v="101000 Plant In Service"/>
    <n v="1"/>
    <n v="165060.75"/>
    <n v="0"/>
    <n v="0"/>
    <n v="0"/>
    <n v="0"/>
    <n v="0"/>
    <n v="165060.75"/>
    <s v="Wyoming"/>
    <d v="2021-12-01T00:00:00"/>
    <x v="0"/>
    <x v="7"/>
    <x v="0"/>
    <s v="Cheyenne Light Fuel &amp; Power Co"/>
    <x v="0"/>
    <x v="0"/>
  </r>
  <r>
    <n v="5"/>
    <n v="122"/>
    <x v="71"/>
    <s v="101000 Plant In Service"/>
    <n v="1"/>
    <n v="165060.75"/>
    <n v="0"/>
    <n v="0"/>
    <n v="0"/>
    <n v="0"/>
    <n v="0"/>
    <n v="165060.75"/>
    <s v="Wyoming"/>
    <d v="2021-12-01T00:00:00"/>
    <x v="0"/>
    <x v="8"/>
    <x v="0"/>
    <s v="Cheyenne Light Fuel &amp; Power Co"/>
    <x v="0"/>
    <x v="0"/>
  </r>
  <r>
    <n v="5"/>
    <n v="122"/>
    <x v="71"/>
    <s v="101000 Plant In Service"/>
    <n v="1"/>
    <n v="165060.75"/>
    <n v="0"/>
    <n v="0"/>
    <n v="0"/>
    <n v="0"/>
    <n v="0"/>
    <n v="165060.75"/>
    <s v="Wyoming"/>
    <d v="2021-12-01T00:00:00"/>
    <x v="0"/>
    <x v="9"/>
    <x v="0"/>
    <s v="Cheyenne Light Fuel &amp; Power Co"/>
    <x v="0"/>
    <x v="0"/>
  </r>
  <r>
    <n v="5"/>
    <n v="122"/>
    <x v="71"/>
    <s v="101000 Plant In Service"/>
    <n v="1"/>
    <n v="165060.75"/>
    <n v="0"/>
    <n v="0"/>
    <n v="0"/>
    <n v="0"/>
    <n v="0"/>
    <n v="165060.75"/>
    <s v="Wyoming"/>
    <d v="2021-12-01T00:00:00"/>
    <x v="0"/>
    <x v="10"/>
    <x v="0"/>
    <s v="Cheyenne Light Fuel &amp; Power Co"/>
    <x v="0"/>
    <x v="0"/>
  </r>
  <r>
    <n v="5"/>
    <n v="122"/>
    <x v="71"/>
    <s v="101000 Plant In Service"/>
    <n v="1"/>
    <n v="165060.75"/>
    <n v="0"/>
    <n v="0"/>
    <n v="0"/>
    <n v="0"/>
    <n v="0"/>
    <n v="165060.75"/>
    <s v="Wyoming"/>
    <d v="2021-12-01T00:00:00"/>
    <x v="0"/>
    <x v="11"/>
    <x v="0"/>
    <s v="Cheyenne Light Fuel &amp; Power Co"/>
    <x v="0"/>
    <x v="0"/>
  </r>
  <r>
    <n v="5"/>
    <n v="122"/>
    <x v="71"/>
    <s v="101000 Plant In Service"/>
    <n v="1"/>
    <n v="165060.75"/>
    <n v="0"/>
    <n v="0"/>
    <n v="0"/>
    <n v="0"/>
    <n v="0"/>
    <n v="165060.75"/>
    <s v="Wyoming"/>
    <d v="2021-12-01T00:00:00"/>
    <x v="0"/>
    <x v="12"/>
    <x v="0"/>
    <s v="Cheyenne Light Fuel &amp; Power Co"/>
    <x v="0"/>
    <x v="0"/>
  </r>
  <r>
    <n v="5"/>
    <n v="122"/>
    <x v="0"/>
    <s v="101000 Plant In Service"/>
    <n v="1"/>
    <n v="873911.98"/>
    <n v="-2399.38"/>
    <n v="0"/>
    <n v="0"/>
    <n v="0"/>
    <n v="0"/>
    <n v="871512.6"/>
    <s v="Wyoming"/>
    <d v="2021-12-01T00:00:00"/>
    <x v="0"/>
    <x v="0"/>
    <x v="0"/>
    <s v="Cheyenne Light Fuel &amp; Power Co"/>
    <x v="0"/>
    <x v="0"/>
  </r>
  <r>
    <n v="5"/>
    <n v="122"/>
    <x v="0"/>
    <s v="101000 Plant In Service"/>
    <n v="1"/>
    <n v="871512.6"/>
    <n v="0"/>
    <n v="0"/>
    <n v="0"/>
    <n v="0"/>
    <n v="0"/>
    <n v="871512.6"/>
    <s v="Wyoming"/>
    <d v="2021-12-01T00:00:00"/>
    <x v="0"/>
    <x v="1"/>
    <x v="0"/>
    <s v="Cheyenne Light Fuel &amp; Power Co"/>
    <x v="0"/>
    <x v="0"/>
  </r>
  <r>
    <n v="5"/>
    <n v="122"/>
    <x v="0"/>
    <s v="101000 Plant In Service"/>
    <n v="1"/>
    <n v="871512.6"/>
    <n v="0"/>
    <n v="0"/>
    <n v="0"/>
    <n v="0"/>
    <n v="0"/>
    <n v="871512.6"/>
    <s v="Wyoming"/>
    <d v="2021-12-01T00:00:00"/>
    <x v="0"/>
    <x v="2"/>
    <x v="0"/>
    <s v="Cheyenne Light Fuel &amp; Power Co"/>
    <x v="0"/>
    <x v="0"/>
  </r>
  <r>
    <n v="5"/>
    <n v="122"/>
    <x v="0"/>
    <s v="101000 Plant In Service"/>
    <n v="1"/>
    <n v="871512.6"/>
    <n v="0"/>
    <n v="0"/>
    <n v="0"/>
    <n v="0"/>
    <n v="0"/>
    <n v="871512.6"/>
    <s v="Wyoming"/>
    <d v="2021-12-01T00:00:00"/>
    <x v="0"/>
    <x v="3"/>
    <x v="0"/>
    <s v="Cheyenne Light Fuel &amp; Power Co"/>
    <x v="0"/>
    <x v="0"/>
  </r>
  <r>
    <n v="5"/>
    <n v="122"/>
    <x v="0"/>
    <s v="101000 Plant In Service"/>
    <n v="1"/>
    <n v="871512.6"/>
    <n v="65611.460000000006"/>
    <n v="0"/>
    <n v="0"/>
    <n v="0"/>
    <n v="0"/>
    <n v="937124.06"/>
    <s v="Wyoming"/>
    <d v="2021-12-01T00:00:00"/>
    <x v="0"/>
    <x v="4"/>
    <x v="0"/>
    <s v="Cheyenne Light Fuel &amp; Power Co"/>
    <x v="0"/>
    <x v="0"/>
  </r>
  <r>
    <n v="5"/>
    <n v="122"/>
    <x v="0"/>
    <s v="101000 Plant In Service"/>
    <n v="1"/>
    <n v="937124.06"/>
    <n v="3053.8"/>
    <n v="0"/>
    <n v="0"/>
    <n v="0"/>
    <n v="0"/>
    <n v="940177.86"/>
    <s v="Wyoming"/>
    <d v="2021-12-01T00:00:00"/>
    <x v="0"/>
    <x v="5"/>
    <x v="0"/>
    <s v="Cheyenne Light Fuel &amp; Power Co"/>
    <x v="0"/>
    <x v="0"/>
  </r>
  <r>
    <n v="5"/>
    <n v="122"/>
    <x v="0"/>
    <s v="101000 Plant In Service"/>
    <n v="1"/>
    <n v="940177.86"/>
    <n v="-28349.18"/>
    <n v="0"/>
    <n v="0"/>
    <n v="0"/>
    <n v="0"/>
    <n v="911828.68"/>
    <s v="Wyoming"/>
    <d v="2021-12-01T00:00:00"/>
    <x v="0"/>
    <x v="6"/>
    <x v="0"/>
    <s v="Cheyenne Light Fuel &amp; Power Co"/>
    <x v="0"/>
    <x v="0"/>
  </r>
  <r>
    <n v="5"/>
    <n v="122"/>
    <x v="0"/>
    <s v="101000 Plant In Service"/>
    <n v="1"/>
    <n v="911828.68"/>
    <n v="0"/>
    <n v="0"/>
    <n v="0"/>
    <n v="0"/>
    <n v="0"/>
    <n v="911828.68"/>
    <s v="Wyoming"/>
    <d v="2021-12-01T00:00:00"/>
    <x v="0"/>
    <x v="7"/>
    <x v="0"/>
    <s v="Cheyenne Light Fuel &amp; Power Co"/>
    <x v="0"/>
    <x v="0"/>
  </r>
  <r>
    <n v="5"/>
    <n v="122"/>
    <x v="0"/>
    <s v="101000 Plant In Service"/>
    <n v="1"/>
    <n v="911828.68"/>
    <n v="0"/>
    <n v="0"/>
    <n v="0"/>
    <n v="0"/>
    <n v="0"/>
    <n v="911828.68"/>
    <s v="Wyoming"/>
    <d v="2021-12-01T00:00:00"/>
    <x v="0"/>
    <x v="8"/>
    <x v="0"/>
    <s v="Cheyenne Light Fuel &amp; Power Co"/>
    <x v="0"/>
    <x v="0"/>
  </r>
  <r>
    <n v="5"/>
    <n v="122"/>
    <x v="0"/>
    <s v="101000 Plant In Service"/>
    <n v="1"/>
    <n v="911828.68"/>
    <n v="0"/>
    <n v="0"/>
    <n v="0"/>
    <n v="0"/>
    <n v="0"/>
    <n v="911828.68"/>
    <s v="Wyoming"/>
    <d v="2021-12-01T00:00:00"/>
    <x v="0"/>
    <x v="9"/>
    <x v="0"/>
    <s v="Cheyenne Light Fuel &amp; Power Co"/>
    <x v="0"/>
    <x v="0"/>
  </r>
  <r>
    <n v="5"/>
    <n v="122"/>
    <x v="0"/>
    <s v="101000 Plant In Service"/>
    <n v="1"/>
    <n v="911828.68"/>
    <n v="0"/>
    <n v="0"/>
    <n v="0"/>
    <n v="0"/>
    <n v="0"/>
    <n v="911828.68"/>
    <s v="Wyoming"/>
    <d v="2021-12-01T00:00:00"/>
    <x v="0"/>
    <x v="10"/>
    <x v="0"/>
    <s v="Cheyenne Light Fuel &amp; Power Co"/>
    <x v="0"/>
    <x v="0"/>
  </r>
  <r>
    <n v="5"/>
    <n v="122"/>
    <x v="0"/>
    <s v="101000 Plant In Service"/>
    <n v="1"/>
    <n v="911828.68"/>
    <n v="0"/>
    <n v="0"/>
    <n v="0"/>
    <n v="0"/>
    <n v="0"/>
    <n v="911828.68"/>
    <s v="Wyoming"/>
    <d v="2021-12-01T00:00:00"/>
    <x v="0"/>
    <x v="11"/>
    <x v="0"/>
    <s v="Cheyenne Light Fuel &amp; Power Co"/>
    <x v="0"/>
    <x v="0"/>
  </r>
  <r>
    <n v="5"/>
    <n v="122"/>
    <x v="0"/>
    <s v="101000 Plant In Service"/>
    <n v="1"/>
    <n v="911828.68"/>
    <n v="0"/>
    <n v="0"/>
    <n v="0"/>
    <n v="0"/>
    <n v="0"/>
    <n v="911828.68"/>
    <s v="Wyoming"/>
    <d v="2021-12-01T00:00:00"/>
    <x v="0"/>
    <x v="12"/>
    <x v="0"/>
    <s v="Cheyenne Light Fuel &amp; Power Co"/>
    <x v="0"/>
    <x v="0"/>
  </r>
  <r>
    <n v="5"/>
    <n v="122"/>
    <x v="1"/>
    <s v="101000 Plant In Service"/>
    <n v="1"/>
    <n v="540028.19999999995"/>
    <n v="-13226.220000000001"/>
    <n v="0"/>
    <n v="0"/>
    <n v="0"/>
    <n v="0"/>
    <n v="526801.98"/>
    <s v="Wyoming"/>
    <d v="2021-12-01T00:00:00"/>
    <x v="0"/>
    <x v="0"/>
    <x v="0"/>
    <s v="Cheyenne Light Fuel &amp; Power Co"/>
    <x v="0"/>
    <x v="0"/>
  </r>
  <r>
    <n v="5"/>
    <n v="122"/>
    <x v="1"/>
    <s v="101000 Plant In Service"/>
    <n v="1"/>
    <n v="526801.98"/>
    <n v="0"/>
    <n v="0"/>
    <n v="0"/>
    <n v="0"/>
    <n v="0"/>
    <n v="526801.98"/>
    <s v="Wyoming"/>
    <d v="2021-12-01T00:00:00"/>
    <x v="0"/>
    <x v="1"/>
    <x v="0"/>
    <s v="Cheyenne Light Fuel &amp; Power Co"/>
    <x v="0"/>
    <x v="0"/>
  </r>
  <r>
    <n v="5"/>
    <n v="122"/>
    <x v="1"/>
    <s v="101000 Plant In Service"/>
    <n v="1"/>
    <n v="526801.98"/>
    <n v="0"/>
    <n v="0"/>
    <n v="0"/>
    <n v="0"/>
    <n v="0"/>
    <n v="526801.98"/>
    <s v="Wyoming"/>
    <d v="2021-12-01T00:00:00"/>
    <x v="0"/>
    <x v="2"/>
    <x v="0"/>
    <s v="Cheyenne Light Fuel &amp; Power Co"/>
    <x v="0"/>
    <x v="0"/>
  </r>
  <r>
    <n v="5"/>
    <n v="122"/>
    <x v="1"/>
    <s v="101000 Plant In Service"/>
    <n v="1"/>
    <n v="526801.98"/>
    <n v="0"/>
    <n v="0"/>
    <n v="0"/>
    <n v="0"/>
    <n v="0"/>
    <n v="526801.98"/>
    <s v="Wyoming"/>
    <d v="2021-12-01T00:00:00"/>
    <x v="0"/>
    <x v="3"/>
    <x v="0"/>
    <s v="Cheyenne Light Fuel &amp; Power Co"/>
    <x v="0"/>
    <x v="0"/>
  </r>
  <r>
    <n v="5"/>
    <n v="122"/>
    <x v="1"/>
    <s v="101000 Plant In Service"/>
    <n v="1"/>
    <n v="526801.98"/>
    <n v="0"/>
    <n v="0"/>
    <n v="0"/>
    <n v="0"/>
    <n v="0"/>
    <n v="526801.98"/>
    <s v="Wyoming"/>
    <d v="2021-12-01T00:00:00"/>
    <x v="0"/>
    <x v="4"/>
    <x v="0"/>
    <s v="Cheyenne Light Fuel &amp; Power Co"/>
    <x v="0"/>
    <x v="0"/>
  </r>
  <r>
    <n v="5"/>
    <n v="122"/>
    <x v="1"/>
    <s v="101000 Plant In Service"/>
    <n v="1"/>
    <n v="526801.98"/>
    <n v="0"/>
    <n v="0"/>
    <n v="0"/>
    <n v="0"/>
    <n v="0"/>
    <n v="526801.98"/>
    <s v="Wyoming"/>
    <d v="2021-12-01T00:00:00"/>
    <x v="0"/>
    <x v="5"/>
    <x v="0"/>
    <s v="Cheyenne Light Fuel &amp; Power Co"/>
    <x v="0"/>
    <x v="0"/>
  </r>
  <r>
    <n v="5"/>
    <n v="122"/>
    <x v="1"/>
    <s v="101000 Plant In Service"/>
    <n v="1"/>
    <n v="526801.98"/>
    <n v="0"/>
    <n v="0"/>
    <n v="0"/>
    <n v="0"/>
    <n v="0"/>
    <n v="526801.98"/>
    <s v="Wyoming"/>
    <d v="2021-12-01T00:00:00"/>
    <x v="0"/>
    <x v="6"/>
    <x v="0"/>
    <s v="Cheyenne Light Fuel &amp; Power Co"/>
    <x v="0"/>
    <x v="0"/>
  </r>
  <r>
    <n v="5"/>
    <n v="122"/>
    <x v="1"/>
    <s v="101000 Plant In Service"/>
    <n v="1"/>
    <n v="526801.98"/>
    <n v="0"/>
    <n v="0"/>
    <n v="0"/>
    <n v="0"/>
    <n v="0"/>
    <n v="526801.98"/>
    <s v="Wyoming"/>
    <d v="2021-12-01T00:00:00"/>
    <x v="0"/>
    <x v="7"/>
    <x v="0"/>
    <s v="Cheyenne Light Fuel &amp; Power Co"/>
    <x v="0"/>
    <x v="0"/>
  </r>
  <r>
    <n v="5"/>
    <n v="122"/>
    <x v="1"/>
    <s v="101000 Plant In Service"/>
    <n v="1"/>
    <n v="526801.98"/>
    <n v="0"/>
    <n v="0"/>
    <n v="0"/>
    <n v="0"/>
    <n v="0"/>
    <n v="526801.98"/>
    <s v="Wyoming"/>
    <d v="2021-12-01T00:00:00"/>
    <x v="0"/>
    <x v="8"/>
    <x v="0"/>
    <s v="Cheyenne Light Fuel &amp; Power Co"/>
    <x v="0"/>
    <x v="0"/>
  </r>
  <r>
    <n v="5"/>
    <n v="122"/>
    <x v="1"/>
    <s v="101000 Plant In Service"/>
    <n v="1"/>
    <n v="526801.98"/>
    <n v="0"/>
    <n v="-155618.67000000001"/>
    <n v="0"/>
    <n v="0"/>
    <n v="0"/>
    <n v="371183.31"/>
    <s v="Wyoming"/>
    <d v="2021-12-01T00:00:00"/>
    <x v="0"/>
    <x v="9"/>
    <x v="0"/>
    <s v="Cheyenne Light Fuel &amp; Power Co"/>
    <x v="0"/>
    <x v="0"/>
  </r>
  <r>
    <n v="5"/>
    <n v="122"/>
    <x v="1"/>
    <s v="101000 Plant In Service"/>
    <n v="1"/>
    <n v="371183.31"/>
    <n v="0"/>
    <n v="0"/>
    <n v="0"/>
    <n v="0"/>
    <n v="0"/>
    <n v="371183.31"/>
    <s v="Wyoming"/>
    <d v="2021-12-01T00:00:00"/>
    <x v="0"/>
    <x v="10"/>
    <x v="0"/>
    <s v="Cheyenne Light Fuel &amp; Power Co"/>
    <x v="0"/>
    <x v="0"/>
  </r>
  <r>
    <n v="5"/>
    <n v="122"/>
    <x v="1"/>
    <s v="101000 Plant In Service"/>
    <n v="1"/>
    <n v="371183.31"/>
    <n v="0"/>
    <n v="0"/>
    <n v="0"/>
    <n v="0"/>
    <n v="0"/>
    <n v="371183.31"/>
    <s v="Wyoming"/>
    <d v="2021-12-01T00:00:00"/>
    <x v="0"/>
    <x v="11"/>
    <x v="0"/>
    <s v="Cheyenne Light Fuel &amp; Power Co"/>
    <x v="0"/>
    <x v="0"/>
  </r>
  <r>
    <n v="5"/>
    <n v="122"/>
    <x v="1"/>
    <s v="101000 Plant In Service"/>
    <n v="1"/>
    <n v="371183.31"/>
    <n v="0"/>
    <n v="0"/>
    <n v="0"/>
    <n v="0"/>
    <n v="0"/>
    <n v="371183.31"/>
    <s v="Wyoming"/>
    <d v="2021-12-01T00:00:00"/>
    <x v="0"/>
    <x v="12"/>
    <x v="0"/>
    <s v="Cheyenne Light Fuel &amp; Power Co"/>
    <x v="0"/>
    <x v="0"/>
  </r>
  <r>
    <n v="5"/>
    <n v="122"/>
    <x v="72"/>
    <s v="101000 Plant In Service"/>
    <n v="1"/>
    <n v="80734.180000000008"/>
    <n v="0"/>
    <n v="0"/>
    <n v="0"/>
    <n v="0"/>
    <n v="0"/>
    <n v="80734.180000000008"/>
    <s v="Wyoming"/>
    <d v="2021-12-01T00:00:00"/>
    <x v="0"/>
    <x v="0"/>
    <x v="0"/>
    <s v="Cheyenne Light Fuel &amp; Power Co"/>
    <x v="0"/>
    <x v="4"/>
  </r>
  <r>
    <n v="5"/>
    <n v="122"/>
    <x v="72"/>
    <s v="101000 Plant In Service"/>
    <n v="1"/>
    <n v="80734.180000000008"/>
    <n v="0"/>
    <n v="0"/>
    <n v="0"/>
    <n v="0"/>
    <n v="0"/>
    <n v="80734.180000000008"/>
    <s v="Wyoming"/>
    <d v="2021-12-01T00:00:00"/>
    <x v="0"/>
    <x v="1"/>
    <x v="0"/>
    <s v="Cheyenne Light Fuel &amp; Power Co"/>
    <x v="0"/>
    <x v="4"/>
  </r>
  <r>
    <n v="5"/>
    <n v="122"/>
    <x v="72"/>
    <s v="101000 Plant In Service"/>
    <n v="1"/>
    <n v="80734.180000000008"/>
    <n v="0"/>
    <n v="0"/>
    <n v="0"/>
    <n v="0"/>
    <n v="0"/>
    <n v="80734.180000000008"/>
    <s v="Wyoming"/>
    <d v="2021-12-01T00:00:00"/>
    <x v="0"/>
    <x v="2"/>
    <x v="0"/>
    <s v="Cheyenne Light Fuel &amp; Power Co"/>
    <x v="0"/>
    <x v="4"/>
  </r>
  <r>
    <n v="5"/>
    <n v="122"/>
    <x v="72"/>
    <s v="101000 Plant In Service"/>
    <n v="1"/>
    <n v="80734.180000000008"/>
    <n v="0"/>
    <n v="0"/>
    <n v="0"/>
    <n v="0"/>
    <n v="0"/>
    <n v="80734.180000000008"/>
    <s v="Wyoming"/>
    <d v="2021-12-01T00:00:00"/>
    <x v="0"/>
    <x v="3"/>
    <x v="0"/>
    <s v="Cheyenne Light Fuel &amp; Power Co"/>
    <x v="0"/>
    <x v="4"/>
  </r>
  <r>
    <n v="5"/>
    <n v="122"/>
    <x v="72"/>
    <s v="101000 Plant In Service"/>
    <n v="1"/>
    <n v="80734.180000000008"/>
    <n v="0"/>
    <n v="0"/>
    <n v="0"/>
    <n v="0"/>
    <n v="0"/>
    <n v="80734.180000000008"/>
    <s v="Wyoming"/>
    <d v="2021-12-01T00:00:00"/>
    <x v="0"/>
    <x v="4"/>
    <x v="0"/>
    <s v="Cheyenne Light Fuel &amp; Power Co"/>
    <x v="0"/>
    <x v="4"/>
  </r>
  <r>
    <n v="5"/>
    <n v="122"/>
    <x v="72"/>
    <s v="101000 Plant In Service"/>
    <n v="1"/>
    <n v="80734.180000000008"/>
    <n v="0"/>
    <n v="0"/>
    <n v="0"/>
    <n v="0"/>
    <n v="0"/>
    <n v="80734.180000000008"/>
    <s v="Wyoming"/>
    <d v="2021-12-01T00:00:00"/>
    <x v="0"/>
    <x v="5"/>
    <x v="0"/>
    <s v="Cheyenne Light Fuel &amp; Power Co"/>
    <x v="0"/>
    <x v="4"/>
  </r>
  <r>
    <n v="5"/>
    <n v="122"/>
    <x v="72"/>
    <s v="101000 Plant In Service"/>
    <n v="1"/>
    <n v="80734.180000000008"/>
    <n v="0"/>
    <n v="0"/>
    <n v="0"/>
    <n v="0"/>
    <n v="0"/>
    <n v="80734.180000000008"/>
    <s v="Wyoming"/>
    <d v="2021-12-01T00:00:00"/>
    <x v="0"/>
    <x v="6"/>
    <x v="0"/>
    <s v="Cheyenne Light Fuel &amp; Power Co"/>
    <x v="0"/>
    <x v="4"/>
  </r>
  <r>
    <n v="5"/>
    <n v="122"/>
    <x v="72"/>
    <s v="101000 Plant In Service"/>
    <n v="1"/>
    <n v="80734.180000000008"/>
    <n v="0"/>
    <n v="0"/>
    <n v="0"/>
    <n v="0"/>
    <n v="0"/>
    <n v="80734.180000000008"/>
    <s v="Wyoming"/>
    <d v="2021-12-01T00:00:00"/>
    <x v="0"/>
    <x v="7"/>
    <x v="0"/>
    <s v="Cheyenne Light Fuel &amp; Power Co"/>
    <x v="0"/>
    <x v="4"/>
  </r>
  <r>
    <n v="5"/>
    <n v="122"/>
    <x v="72"/>
    <s v="101000 Plant In Service"/>
    <n v="1"/>
    <n v="80734.180000000008"/>
    <n v="0"/>
    <n v="0"/>
    <n v="0"/>
    <n v="0"/>
    <n v="0"/>
    <n v="80734.180000000008"/>
    <s v="Wyoming"/>
    <d v="2021-12-01T00:00:00"/>
    <x v="0"/>
    <x v="8"/>
    <x v="0"/>
    <s v="Cheyenne Light Fuel &amp; Power Co"/>
    <x v="0"/>
    <x v="4"/>
  </r>
  <r>
    <n v="5"/>
    <n v="122"/>
    <x v="72"/>
    <s v="101000 Plant In Service"/>
    <n v="1"/>
    <n v="80734.180000000008"/>
    <n v="0"/>
    <n v="0"/>
    <n v="0"/>
    <n v="0"/>
    <n v="0"/>
    <n v="80734.180000000008"/>
    <s v="Wyoming"/>
    <d v="2021-12-01T00:00:00"/>
    <x v="0"/>
    <x v="9"/>
    <x v="0"/>
    <s v="Cheyenne Light Fuel &amp; Power Co"/>
    <x v="0"/>
    <x v="4"/>
  </r>
  <r>
    <n v="5"/>
    <n v="122"/>
    <x v="72"/>
    <s v="101000 Plant In Service"/>
    <n v="1"/>
    <n v="80734.180000000008"/>
    <n v="0"/>
    <n v="0"/>
    <n v="0"/>
    <n v="0"/>
    <n v="0"/>
    <n v="80734.180000000008"/>
    <s v="Wyoming"/>
    <d v="2021-12-01T00:00:00"/>
    <x v="0"/>
    <x v="10"/>
    <x v="0"/>
    <s v="Cheyenne Light Fuel &amp; Power Co"/>
    <x v="0"/>
    <x v="4"/>
  </r>
  <r>
    <n v="5"/>
    <n v="122"/>
    <x v="72"/>
    <s v="101000 Plant In Service"/>
    <n v="1"/>
    <n v="80734.180000000008"/>
    <n v="0"/>
    <n v="0"/>
    <n v="0"/>
    <n v="0"/>
    <n v="0"/>
    <n v="80734.180000000008"/>
    <s v="Wyoming"/>
    <d v="2021-12-01T00:00:00"/>
    <x v="0"/>
    <x v="11"/>
    <x v="0"/>
    <s v="Cheyenne Light Fuel &amp; Power Co"/>
    <x v="0"/>
    <x v="4"/>
  </r>
  <r>
    <n v="5"/>
    <n v="122"/>
    <x v="72"/>
    <s v="101000 Plant In Service"/>
    <n v="1"/>
    <n v="80734.180000000008"/>
    <n v="0"/>
    <n v="0"/>
    <n v="0"/>
    <n v="0"/>
    <n v="0"/>
    <n v="80734.180000000008"/>
    <s v="Wyoming"/>
    <d v="2021-12-01T00:00:00"/>
    <x v="0"/>
    <x v="12"/>
    <x v="0"/>
    <s v="Cheyenne Light Fuel &amp; Power Co"/>
    <x v="0"/>
    <x v="4"/>
  </r>
  <r>
    <n v="5"/>
    <n v="122"/>
    <x v="73"/>
    <s v="101000 Plant In Service"/>
    <n v="1"/>
    <n v="0"/>
    <n v="0"/>
    <n v="0"/>
    <n v="0"/>
    <n v="0"/>
    <n v="0"/>
    <n v="0"/>
    <s v="Wyoming"/>
    <d v="2021-12-01T00:00:00"/>
    <x v="0"/>
    <x v="0"/>
    <x v="0"/>
    <s v="Cheyenne Light Fuel &amp; Power Co"/>
    <x v="0"/>
    <x v="4"/>
  </r>
  <r>
    <n v="5"/>
    <n v="122"/>
    <x v="73"/>
    <s v="101000 Plant In Service"/>
    <n v="1"/>
    <n v="0"/>
    <n v="0"/>
    <n v="0"/>
    <n v="0"/>
    <n v="0"/>
    <n v="0"/>
    <n v="0"/>
    <s v="Wyoming"/>
    <d v="2021-12-01T00:00:00"/>
    <x v="0"/>
    <x v="1"/>
    <x v="0"/>
    <s v="Cheyenne Light Fuel &amp; Power Co"/>
    <x v="0"/>
    <x v="4"/>
  </r>
  <r>
    <n v="5"/>
    <n v="122"/>
    <x v="73"/>
    <s v="101000 Plant In Service"/>
    <n v="1"/>
    <n v="0"/>
    <n v="0"/>
    <n v="0"/>
    <n v="0"/>
    <n v="0"/>
    <n v="0"/>
    <n v="0"/>
    <s v="Wyoming"/>
    <d v="2021-12-01T00:00:00"/>
    <x v="0"/>
    <x v="2"/>
    <x v="0"/>
    <s v="Cheyenne Light Fuel &amp; Power Co"/>
    <x v="0"/>
    <x v="4"/>
  </r>
  <r>
    <n v="5"/>
    <n v="122"/>
    <x v="73"/>
    <s v="101000 Plant In Service"/>
    <n v="1"/>
    <n v="0"/>
    <n v="0"/>
    <n v="0"/>
    <n v="0"/>
    <n v="0"/>
    <n v="0"/>
    <n v="0"/>
    <s v="Wyoming"/>
    <d v="2021-12-01T00:00:00"/>
    <x v="0"/>
    <x v="3"/>
    <x v="0"/>
    <s v="Cheyenne Light Fuel &amp; Power Co"/>
    <x v="0"/>
    <x v="4"/>
  </r>
  <r>
    <n v="5"/>
    <n v="122"/>
    <x v="73"/>
    <s v="101000 Plant In Service"/>
    <n v="1"/>
    <n v="0"/>
    <n v="0"/>
    <n v="0"/>
    <n v="0"/>
    <n v="0"/>
    <n v="0"/>
    <n v="0"/>
    <s v="Wyoming"/>
    <d v="2021-12-01T00:00:00"/>
    <x v="0"/>
    <x v="4"/>
    <x v="0"/>
    <s v="Cheyenne Light Fuel &amp; Power Co"/>
    <x v="0"/>
    <x v="4"/>
  </r>
  <r>
    <n v="5"/>
    <n v="122"/>
    <x v="73"/>
    <s v="101000 Plant In Service"/>
    <n v="1"/>
    <n v="0"/>
    <n v="0"/>
    <n v="0"/>
    <n v="0"/>
    <n v="0"/>
    <n v="0"/>
    <n v="0"/>
    <s v="Wyoming"/>
    <d v="2021-12-01T00:00:00"/>
    <x v="0"/>
    <x v="5"/>
    <x v="0"/>
    <s v="Cheyenne Light Fuel &amp; Power Co"/>
    <x v="0"/>
    <x v="4"/>
  </r>
  <r>
    <n v="5"/>
    <n v="122"/>
    <x v="73"/>
    <s v="101000 Plant In Service"/>
    <n v="1"/>
    <n v="0"/>
    <n v="0"/>
    <n v="0"/>
    <n v="0"/>
    <n v="0"/>
    <n v="0"/>
    <n v="0"/>
    <s v="Wyoming"/>
    <d v="2021-12-01T00:00:00"/>
    <x v="0"/>
    <x v="6"/>
    <x v="0"/>
    <s v="Cheyenne Light Fuel &amp; Power Co"/>
    <x v="0"/>
    <x v="4"/>
  </r>
  <r>
    <n v="5"/>
    <n v="122"/>
    <x v="73"/>
    <s v="101000 Plant In Service"/>
    <n v="1"/>
    <n v="0"/>
    <n v="0"/>
    <n v="0"/>
    <n v="0"/>
    <n v="0"/>
    <n v="0"/>
    <n v="0"/>
    <s v="Wyoming"/>
    <d v="2021-12-01T00:00:00"/>
    <x v="0"/>
    <x v="7"/>
    <x v="0"/>
    <s v="Cheyenne Light Fuel &amp; Power Co"/>
    <x v="0"/>
    <x v="4"/>
  </r>
  <r>
    <n v="5"/>
    <n v="122"/>
    <x v="73"/>
    <s v="101000 Plant In Service"/>
    <n v="1"/>
    <n v="0"/>
    <n v="0"/>
    <n v="0"/>
    <n v="0"/>
    <n v="0"/>
    <n v="0"/>
    <n v="0"/>
    <s v="Wyoming"/>
    <d v="2021-12-01T00:00:00"/>
    <x v="0"/>
    <x v="8"/>
    <x v="0"/>
    <s v="Cheyenne Light Fuel &amp; Power Co"/>
    <x v="0"/>
    <x v="4"/>
  </r>
  <r>
    <n v="5"/>
    <n v="122"/>
    <x v="73"/>
    <s v="101000 Plant In Service"/>
    <n v="1"/>
    <n v="0"/>
    <n v="0"/>
    <n v="0"/>
    <n v="0"/>
    <n v="0"/>
    <n v="0"/>
    <n v="0"/>
    <s v="Wyoming"/>
    <d v="2021-12-01T00:00:00"/>
    <x v="0"/>
    <x v="9"/>
    <x v="0"/>
    <s v="Cheyenne Light Fuel &amp; Power Co"/>
    <x v="0"/>
    <x v="4"/>
  </r>
  <r>
    <n v="5"/>
    <n v="122"/>
    <x v="73"/>
    <s v="101000 Plant In Service"/>
    <n v="1"/>
    <n v="0"/>
    <n v="0"/>
    <n v="0"/>
    <n v="0"/>
    <n v="0"/>
    <n v="0"/>
    <n v="0"/>
    <s v="Wyoming"/>
    <d v="2021-12-01T00:00:00"/>
    <x v="0"/>
    <x v="10"/>
    <x v="0"/>
    <s v="Cheyenne Light Fuel &amp; Power Co"/>
    <x v="0"/>
    <x v="4"/>
  </r>
  <r>
    <n v="5"/>
    <n v="122"/>
    <x v="73"/>
    <s v="101000 Plant In Service"/>
    <n v="1"/>
    <n v="0"/>
    <n v="0"/>
    <n v="0"/>
    <n v="0"/>
    <n v="0"/>
    <n v="0"/>
    <n v="0"/>
    <s v="Wyoming"/>
    <d v="2021-12-01T00:00:00"/>
    <x v="0"/>
    <x v="11"/>
    <x v="0"/>
    <s v="Cheyenne Light Fuel &amp; Power Co"/>
    <x v="0"/>
    <x v="4"/>
  </r>
  <r>
    <n v="5"/>
    <n v="122"/>
    <x v="73"/>
    <s v="101000 Plant In Service"/>
    <n v="1"/>
    <n v="0"/>
    <n v="0"/>
    <n v="0"/>
    <n v="0"/>
    <n v="0"/>
    <n v="0"/>
    <n v="0"/>
    <s v="Wyoming"/>
    <d v="2021-12-01T00:00:00"/>
    <x v="0"/>
    <x v="12"/>
    <x v="0"/>
    <s v="Cheyenne Light Fuel &amp; Power Co"/>
    <x v="0"/>
    <x v="4"/>
  </r>
  <r>
    <n v="5"/>
    <n v="122"/>
    <x v="74"/>
    <s v="101000 Plant In Service"/>
    <n v="1"/>
    <n v="1428599.59"/>
    <n v="103845.53"/>
    <n v="0"/>
    <n v="0"/>
    <n v="0"/>
    <n v="0"/>
    <n v="1532445.12"/>
    <s v="Wyoming"/>
    <d v="2021-12-01T00:00:00"/>
    <x v="0"/>
    <x v="0"/>
    <x v="0"/>
    <s v="Cheyenne Light Fuel &amp; Power Co"/>
    <x v="0"/>
    <x v="4"/>
  </r>
  <r>
    <n v="5"/>
    <n v="122"/>
    <x v="74"/>
    <s v="101000 Plant In Service"/>
    <n v="1"/>
    <n v="1532445.12"/>
    <n v="-735"/>
    <n v="0"/>
    <n v="0"/>
    <n v="0"/>
    <n v="0"/>
    <n v="1531710.12"/>
    <s v="Wyoming"/>
    <d v="2021-12-01T00:00:00"/>
    <x v="0"/>
    <x v="1"/>
    <x v="0"/>
    <s v="Cheyenne Light Fuel &amp; Power Co"/>
    <x v="0"/>
    <x v="4"/>
  </r>
  <r>
    <n v="5"/>
    <n v="122"/>
    <x v="74"/>
    <s v="101000 Plant In Service"/>
    <n v="1"/>
    <n v="1531710.12"/>
    <n v="0"/>
    <n v="0"/>
    <n v="0"/>
    <n v="0"/>
    <n v="0"/>
    <n v="1531710.12"/>
    <s v="Wyoming"/>
    <d v="2021-12-01T00:00:00"/>
    <x v="0"/>
    <x v="2"/>
    <x v="0"/>
    <s v="Cheyenne Light Fuel &amp; Power Co"/>
    <x v="0"/>
    <x v="4"/>
  </r>
  <r>
    <n v="5"/>
    <n v="122"/>
    <x v="74"/>
    <s v="101000 Plant In Service"/>
    <n v="1"/>
    <n v="1531710.12"/>
    <n v="0"/>
    <n v="0"/>
    <n v="0"/>
    <n v="0"/>
    <n v="0"/>
    <n v="1531710.12"/>
    <s v="Wyoming"/>
    <d v="2021-12-01T00:00:00"/>
    <x v="0"/>
    <x v="3"/>
    <x v="0"/>
    <s v="Cheyenne Light Fuel &amp; Power Co"/>
    <x v="0"/>
    <x v="4"/>
  </r>
  <r>
    <n v="5"/>
    <n v="122"/>
    <x v="74"/>
    <s v="101000 Plant In Service"/>
    <n v="1"/>
    <n v="1531710.12"/>
    <n v="0"/>
    <n v="0"/>
    <n v="0"/>
    <n v="0"/>
    <n v="0"/>
    <n v="1531710.12"/>
    <s v="Wyoming"/>
    <d v="2021-12-01T00:00:00"/>
    <x v="0"/>
    <x v="4"/>
    <x v="0"/>
    <s v="Cheyenne Light Fuel &amp; Power Co"/>
    <x v="0"/>
    <x v="4"/>
  </r>
  <r>
    <n v="5"/>
    <n v="122"/>
    <x v="74"/>
    <s v="101000 Plant In Service"/>
    <n v="1"/>
    <n v="1531710.12"/>
    <n v="0"/>
    <n v="0"/>
    <n v="0"/>
    <n v="0"/>
    <n v="0"/>
    <n v="1531710.12"/>
    <s v="Wyoming"/>
    <d v="2021-12-01T00:00:00"/>
    <x v="0"/>
    <x v="5"/>
    <x v="0"/>
    <s v="Cheyenne Light Fuel &amp; Power Co"/>
    <x v="0"/>
    <x v="4"/>
  </r>
  <r>
    <n v="5"/>
    <n v="122"/>
    <x v="74"/>
    <s v="101000 Plant In Service"/>
    <n v="1"/>
    <n v="1531710.12"/>
    <n v="0"/>
    <n v="0"/>
    <n v="0"/>
    <n v="0"/>
    <n v="0"/>
    <n v="1531710.12"/>
    <s v="Wyoming"/>
    <d v="2021-12-01T00:00:00"/>
    <x v="0"/>
    <x v="6"/>
    <x v="0"/>
    <s v="Cheyenne Light Fuel &amp; Power Co"/>
    <x v="0"/>
    <x v="4"/>
  </r>
  <r>
    <n v="5"/>
    <n v="122"/>
    <x v="74"/>
    <s v="101000 Plant In Service"/>
    <n v="1"/>
    <n v="1531710.12"/>
    <n v="0"/>
    <n v="0"/>
    <n v="0"/>
    <n v="0"/>
    <n v="0"/>
    <n v="1531710.12"/>
    <s v="Wyoming"/>
    <d v="2021-12-01T00:00:00"/>
    <x v="0"/>
    <x v="7"/>
    <x v="0"/>
    <s v="Cheyenne Light Fuel &amp; Power Co"/>
    <x v="0"/>
    <x v="4"/>
  </r>
  <r>
    <n v="5"/>
    <n v="122"/>
    <x v="74"/>
    <s v="101000 Plant In Service"/>
    <n v="1"/>
    <n v="1531710.12"/>
    <n v="0"/>
    <n v="0"/>
    <n v="0"/>
    <n v="0"/>
    <n v="0"/>
    <n v="1531710.12"/>
    <s v="Wyoming"/>
    <d v="2021-12-01T00:00:00"/>
    <x v="0"/>
    <x v="8"/>
    <x v="0"/>
    <s v="Cheyenne Light Fuel &amp; Power Co"/>
    <x v="0"/>
    <x v="4"/>
  </r>
  <r>
    <n v="5"/>
    <n v="122"/>
    <x v="74"/>
    <s v="101000 Plant In Service"/>
    <n v="1"/>
    <n v="1531710.12"/>
    <n v="0"/>
    <n v="-22372.57"/>
    <n v="45085"/>
    <n v="-45085"/>
    <n v="0"/>
    <n v="1509337.55"/>
    <s v="Wyoming"/>
    <d v="2021-12-01T00:00:00"/>
    <x v="0"/>
    <x v="9"/>
    <x v="0"/>
    <s v="Cheyenne Light Fuel &amp; Power Co"/>
    <x v="0"/>
    <x v="4"/>
  </r>
  <r>
    <n v="5"/>
    <n v="122"/>
    <x v="74"/>
    <s v="101000 Plant In Service"/>
    <n v="1"/>
    <n v="1509337.55"/>
    <n v="0"/>
    <n v="0"/>
    <n v="0"/>
    <n v="0"/>
    <n v="0"/>
    <n v="1509337.55"/>
    <s v="Wyoming"/>
    <d v="2021-12-01T00:00:00"/>
    <x v="0"/>
    <x v="10"/>
    <x v="0"/>
    <s v="Cheyenne Light Fuel &amp; Power Co"/>
    <x v="0"/>
    <x v="4"/>
  </r>
  <r>
    <n v="5"/>
    <n v="122"/>
    <x v="74"/>
    <s v="101000 Plant In Service"/>
    <n v="1"/>
    <n v="1509337.55"/>
    <n v="412361.03"/>
    <n v="0"/>
    <n v="0"/>
    <n v="0"/>
    <n v="0"/>
    <n v="1921698.58"/>
    <s v="Wyoming"/>
    <d v="2021-12-01T00:00:00"/>
    <x v="0"/>
    <x v="11"/>
    <x v="0"/>
    <s v="Cheyenne Light Fuel &amp; Power Co"/>
    <x v="0"/>
    <x v="4"/>
  </r>
  <r>
    <n v="5"/>
    <n v="122"/>
    <x v="74"/>
    <s v="101000 Plant In Service"/>
    <n v="1"/>
    <n v="1921698.58"/>
    <n v="145681.56"/>
    <n v="-34601.090000000004"/>
    <n v="0"/>
    <n v="0"/>
    <n v="0"/>
    <n v="2032779.05"/>
    <s v="Wyoming"/>
    <d v="2021-12-01T00:00:00"/>
    <x v="0"/>
    <x v="12"/>
    <x v="0"/>
    <s v="Cheyenne Light Fuel &amp; Power Co"/>
    <x v="0"/>
    <x v="4"/>
  </r>
  <r>
    <n v="5"/>
    <n v="122"/>
    <x v="75"/>
    <s v="101000 Plant In Service"/>
    <n v="1"/>
    <n v="76995.48"/>
    <n v="0"/>
    <n v="0"/>
    <n v="0"/>
    <n v="0"/>
    <n v="0"/>
    <n v="76995.48"/>
    <s v="Wyoming"/>
    <d v="2021-12-01T00:00:00"/>
    <x v="0"/>
    <x v="0"/>
    <x v="0"/>
    <s v="Cheyenne Light Fuel &amp; Power Co"/>
    <x v="0"/>
    <x v="4"/>
  </r>
  <r>
    <n v="5"/>
    <n v="122"/>
    <x v="75"/>
    <s v="101000 Plant In Service"/>
    <n v="1"/>
    <n v="76995.48"/>
    <n v="0"/>
    <n v="0"/>
    <n v="0"/>
    <n v="0"/>
    <n v="0"/>
    <n v="76995.48"/>
    <s v="Wyoming"/>
    <d v="2021-12-01T00:00:00"/>
    <x v="0"/>
    <x v="1"/>
    <x v="0"/>
    <s v="Cheyenne Light Fuel &amp; Power Co"/>
    <x v="0"/>
    <x v="4"/>
  </r>
  <r>
    <n v="5"/>
    <n v="122"/>
    <x v="75"/>
    <s v="101000 Plant In Service"/>
    <n v="1"/>
    <n v="76995.48"/>
    <n v="0"/>
    <n v="0"/>
    <n v="0"/>
    <n v="0"/>
    <n v="0"/>
    <n v="76995.48"/>
    <s v="Wyoming"/>
    <d v="2021-12-01T00:00:00"/>
    <x v="0"/>
    <x v="2"/>
    <x v="0"/>
    <s v="Cheyenne Light Fuel &amp; Power Co"/>
    <x v="0"/>
    <x v="4"/>
  </r>
  <r>
    <n v="5"/>
    <n v="122"/>
    <x v="75"/>
    <s v="101000 Plant In Service"/>
    <n v="1"/>
    <n v="76995.48"/>
    <n v="0"/>
    <n v="0"/>
    <n v="0"/>
    <n v="0"/>
    <n v="0"/>
    <n v="76995.48"/>
    <s v="Wyoming"/>
    <d v="2021-12-01T00:00:00"/>
    <x v="0"/>
    <x v="3"/>
    <x v="0"/>
    <s v="Cheyenne Light Fuel &amp; Power Co"/>
    <x v="0"/>
    <x v="4"/>
  </r>
  <r>
    <n v="5"/>
    <n v="122"/>
    <x v="75"/>
    <s v="101000 Plant In Service"/>
    <n v="1"/>
    <n v="76995.48"/>
    <n v="0"/>
    <n v="0"/>
    <n v="0"/>
    <n v="0"/>
    <n v="0"/>
    <n v="76995.48"/>
    <s v="Wyoming"/>
    <d v="2021-12-01T00:00:00"/>
    <x v="0"/>
    <x v="4"/>
    <x v="0"/>
    <s v="Cheyenne Light Fuel &amp; Power Co"/>
    <x v="0"/>
    <x v="4"/>
  </r>
  <r>
    <n v="5"/>
    <n v="122"/>
    <x v="75"/>
    <s v="101000 Plant In Service"/>
    <n v="1"/>
    <n v="76995.48"/>
    <n v="0"/>
    <n v="0"/>
    <n v="0"/>
    <n v="0"/>
    <n v="0"/>
    <n v="76995.48"/>
    <s v="Wyoming"/>
    <d v="2021-12-01T00:00:00"/>
    <x v="0"/>
    <x v="5"/>
    <x v="0"/>
    <s v="Cheyenne Light Fuel &amp; Power Co"/>
    <x v="0"/>
    <x v="4"/>
  </r>
  <r>
    <n v="5"/>
    <n v="122"/>
    <x v="75"/>
    <s v="101000 Plant In Service"/>
    <n v="1"/>
    <n v="76995.48"/>
    <n v="0"/>
    <n v="0"/>
    <n v="0"/>
    <n v="0"/>
    <n v="0"/>
    <n v="76995.48"/>
    <s v="Wyoming"/>
    <d v="2021-12-01T00:00:00"/>
    <x v="0"/>
    <x v="6"/>
    <x v="0"/>
    <s v="Cheyenne Light Fuel &amp; Power Co"/>
    <x v="0"/>
    <x v="4"/>
  </r>
  <r>
    <n v="5"/>
    <n v="122"/>
    <x v="75"/>
    <s v="101000 Plant In Service"/>
    <n v="1"/>
    <n v="76995.48"/>
    <n v="0"/>
    <n v="0"/>
    <n v="0"/>
    <n v="0"/>
    <n v="0"/>
    <n v="76995.48"/>
    <s v="Wyoming"/>
    <d v="2021-12-01T00:00:00"/>
    <x v="0"/>
    <x v="7"/>
    <x v="0"/>
    <s v="Cheyenne Light Fuel &amp; Power Co"/>
    <x v="0"/>
    <x v="4"/>
  </r>
  <r>
    <n v="5"/>
    <n v="122"/>
    <x v="75"/>
    <s v="101000 Plant In Service"/>
    <n v="1"/>
    <n v="76995.48"/>
    <n v="0"/>
    <n v="0"/>
    <n v="0"/>
    <n v="0"/>
    <n v="0"/>
    <n v="76995.48"/>
    <s v="Wyoming"/>
    <d v="2021-12-01T00:00:00"/>
    <x v="0"/>
    <x v="8"/>
    <x v="0"/>
    <s v="Cheyenne Light Fuel &amp; Power Co"/>
    <x v="0"/>
    <x v="4"/>
  </r>
  <r>
    <n v="5"/>
    <n v="122"/>
    <x v="75"/>
    <s v="101000 Plant In Service"/>
    <n v="1"/>
    <n v="76995.48"/>
    <n v="0"/>
    <n v="0"/>
    <n v="0"/>
    <n v="0"/>
    <n v="0"/>
    <n v="76995.48"/>
    <s v="Wyoming"/>
    <d v="2021-12-01T00:00:00"/>
    <x v="0"/>
    <x v="9"/>
    <x v="0"/>
    <s v="Cheyenne Light Fuel &amp; Power Co"/>
    <x v="0"/>
    <x v="4"/>
  </r>
  <r>
    <n v="5"/>
    <n v="122"/>
    <x v="75"/>
    <s v="101000 Plant In Service"/>
    <n v="1"/>
    <n v="76995.48"/>
    <n v="0"/>
    <n v="0"/>
    <n v="0"/>
    <n v="0"/>
    <n v="0"/>
    <n v="76995.48"/>
    <s v="Wyoming"/>
    <d v="2021-12-01T00:00:00"/>
    <x v="0"/>
    <x v="10"/>
    <x v="0"/>
    <s v="Cheyenne Light Fuel &amp; Power Co"/>
    <x v="0"/>
    <x v="4"/>
  </r>
  <r>
    <n v="5"/>
    <n v="122"/>
    <x v="75"/>
    <s v="101000 Plant In Service"/>
    <n v="1"/>
    <n v="76995.48"/>
    <n v="0"/>
    <n v="0"/>
    <n v="0"/>
    <n v="0"/>
    <n v="0"/>
    <n v="76995.48"/>
    <s v="Wyoming"/>
    <d v="2021-12-01T00:00:00"/>
    <x v="0"/>
    <x v="11"/>
    <x v="0"/>
    <s v="Cheyenne Light Fuel &amp; Power Co"/>
    <x v="0"/>
    <x v="4"/>
  </r>
  <r>
    <n v="5"/>
    <n v="122"/>
    <x v="75"/>
    <s v="101000 Plant In Service"/>
    <n v="1"/>
    <n v="76995.48"/>
    <n v="0"/>
    <n v="0"/>
    <n v="0"/>
    <n v="0"/>
    <n v="0"/>
    <n v="76995.48"/>
    <s v="Wyoming"/>
    <d v="2021-12-01T00:00:00"/>
    <x v="0"/>
    <x v="12"/>
    <x v="0"/>
    <s v="Cheyenne Light Fuel &amp; Power Co"/>
    <x v="0"/>
    <x v="4"/>
  </r>
  <r>
    <n v="5"/>
    <n v="122"/>
    <x v="76"/>
    <s v="101000 Plant In Service"/>
    <n v="1"/>
    <n v="3333803.87"/>
    <n v="0"/>
    <n v="0"/>
    <n v="0"/>
    <n v="0"/>
    <n v="0"/>
    <n v="3333803.87"/>
    <s v="Wyoming"/>
    <d v="2021-12-01T00:00:00"/>
    <x v="0"/>
    <x v="0"/>
    <x v="0"/>
    <s v="Cheyenne Light Fuel &amp; Power Co"/>
    <x v="0"/>
    <x v="4"/>
  </r>
  <r>
    <n v="5"/>
    <n v="122"/>
    <x v="76"/>
    <s v="101000 Plant In Service"/>
    <n v="1"/>
    <n v="3333803.87"/>
    <n v="0"/>
    <n v="0"/>
    <n v="0"/>
    <n v="0"/>
    <n v="0"/>
    <n v="3333803.87"/>
    <s v="Wyoming"/>
    <d v="2021-12-01T00:00:00"/>
    <x v="0"/>
    <x v="1"/>
    <x v="0"/>
    <s v="Cheyenne Light Fuel &amp; Power Co"/>
    <x v="0"/>
    <x v="4"/>
  </r>
  <r>
    <n v="5"/>
    <n v="122"/>
    <x v="76"/>
    <s v="101000 Plant In Service"/>
    <n v="1"/>
    <n v="3333803.87"/>
    <n v="0"/>
    <n v="0"/>
    <n v="0"/>
    <n v="0"/>
    <n v="0"/>
    <n v="3333803.87"/>
    <s v="Wyoming"/>
    <d v="2021-12-01T00:00:00"/>
    <x v="0"/>
    <x v="2"/>
    <x v="0"/>
    <s v="Cheyenne Light Fuel &amp; Power Co"/>
    <x v="0"/>
    <x v="4"/>
  </r>
  <r>
    <n v="5"/>
    <n v="122"/>
    <x v="76"/>
    <s v="101000 Plant In Service"/>
    <n v="1"/>
    <n v="3333803.87"/>
    <n v="0"/>
    <n v="0"/>
    <n v="0"/>
    <n v="0"/>
    <n v="0"/>
    <n v="3333803.87"/>
    <s v="Wyoming"/>
    <d v="2021-12-01T00:00:00"/>
    <x v="0"/>
    <x v="3"/>
    <x v="0"/>
    <s v="Cheyenne Light Fuel &amp; Power Co"/>
    <x v="0"/>
    <x v="4"/>
  </r>
  <r>
    <n v="5"/>
    <n v="122"/>
    <x v="76"/>
    <s v="101000 Plant In Service"/>
    <n v="1"/>
    <n v="3333803.87"/>
    <n v="0"/>
    <n v="0"/>
    <n v="0"/>
    <n v="0"/>
    <n v="0"/>
    <n v="3333803.87"/>
    <s v="Wyoming"/>
    <d v="2021-12-01T00:00:00"/>
    <x v="0"/>
    <x v="4"/>
    <x v="0"/>
    <s v="Cheyenne Light Fuel &amp; Power Co"/>
    <x v="0"/>
    <x v="4"/>
  </r>
  <r>
    <n v="5"/>
    <n v="122"/>
    <x v="76"/>
    <s v="101000 Plant In Service"/>
    <n v="1"/>
    <n v="3333803.87"/>
    <n v="0"/>
    <n v="-293655.06"/>
    <n v="0"/>
    <n v="0"/>
    <n v="0"/>
    <n v="3040148.81"/>
    <s v="Wyoming"/>
    <d v="2021-12-01T00:00:00"/>
    <x v="0"/>
    <x v="5"/>
    <x v="0"/>
    <s v="Cheyenne Light Fuel &amp; Power Co"/>
    <x v="0"/>
    <x v="4"/>
  </r>
  <r>
    <n v="5"/>
    <n v="122"/>
    <x v="76"/>
    <s v="101000 Plant In Service"/>
    <n v="1"/>
    <n v="3040148.81"/>
    <n v="0"/>
    <n v="0"/>
    <n v="0"/>
    <n v="0"/>
    <n v="0"/>
    <n v="3040148.81"/>
    <s v="Wyoming"/>
    <d v="2021-12-01T00:00:00"/>
    <x v="0"/>
    <x v="6"/>
    <x v="0"/>
    <s v="Cheyenne Light Fuel &amp; Power Co"/>
    <x v="0"/>
    <x v="4"/>
  </r>
  <r>
    <n v="5"/>
    <n v="122"/>
    <x v="76"/>
    <s v="101000 Plant In Service"/>
    <n v="1"/>
    <n v="3040148.81"/>
    <n v="0"/>
    <n v="0"/>
    <n v="0"/>
    <n v="0"/>
    <n v="0"/>
    <n v="3040148.81"/>
    <s v="Wyoming"/>
    <d v="2021-12-01T00:00:00"/>
    <x v="0"/>
    <x v="7"/>
    <x v="0"/>
    <s v="Cheyenne Light Fuel &amp; Power Co"/>
    <x v="0"/>
    <x v="4"/>
  </r>
  <r>
    <n v="5"/>
    <n v="122"/>
    <x v="76"/>
    <s v="101000 Plant In Service"/>
    <n v="1"/>
    <n v="3040148.81"/>
    <n v="0"/>
    <n v="0"/>
    <n v="0"/>
    <n v="0"/>
    <n v="0"/>
    <n v="3040148.81"/>
    <s v="Wyoming"/>
    <d v="2021-12-01T00:00:00"/>
    <x v="0"/>
    <x v="8"/>
    <x v="0"/>
    <s v="Cheyenne Light Fuel &amp; Power Co"/>
    <x v="0"/>
    <x v="4"/>
  </r>
  <r>
    <n v="5"/>
    <n v="122"/>
    <x v="76"/>
    <s v="101000 Plant In Service"/>
    <n v="1"/>
    <n v="3040148.81"/>
    <n v="0"/>
    <n v="0"/>
    <n v="0"/>
    <n v="0"/>
    <n v="0"/>
    <n v="3040148.81"/>
    <s v="Wyoming"/>
    <d v="2021-12-01T00:00:00"/>
    <x v="0"/>
    <x v="9"/>
    <x v="0"/>
    <s v="Cheyenne Light Fuel &amp; Power Co"/>
    <x v="0"/>
    <x v="4"/>
  </r>
  <r>
    <n v="5"/>
    <n v="122"/>
    <x v="76"/>
    <s v="101000 Plant In Service"/>
    <n v="1"/>
    <n v="3040148.81"/>
    <n v="0"/>
    <n v="0"/>
    <n v="0"/>
    <n v="0"/>
    <n v="0"/>
    <n v="3040148.81"/>
    <s v="Wyoming"/>
    <d v="2021-12-01T00:00:00"/>
    <x v="0"/>
    <x v="10"/>
    <x v="0"/>
    <s v="Cheyenne Light Fuel &amp; Power Co"/>
    <x v="0"/>
    <x v="4"/>
  </r>
  <r>
    <n v="5"/>
    <n v="122"/>
    <x v="76"/>
    <s v="101000 Plant In Service"/>
    <n v="1"/>
    <n v="3040148.81"/>
    <n v="542984.15"/>
    <n v="0"/>
    <n v="0"/>
    <n v="0"/>
    <n v="0"/>
    <n v="3583132.96"/>
    <s v="Wyoming"/>
    <d v="2021-12-01T00:00:00"/>
    <x v="0"/>
    <x v="11"/>
    <x v="0"/>
    <s v="Cheyenne Light Fuel &amp; Power Co"/>
    <x v="0"/>
    <x v="4"/>
  </r>
  <r>
    <n v="5"/>
    <n v="122"/>
    <x v="76"/>
    <s v="101000 Plant In Service"/>
    <n v="1"/>
    <n v="3583132.96"/>
    <n v="0"/>
    <n v="0"/>
    <n v="0"/>
    <n v="0"/>
    <n v="0"/>
    <n v="3583132.96"/>
    <s v="Wyoming"/>
    <d v="2021-12-01T00:00:00"/>
    <x v="0"/>
    <x v="12"/>
    <x v="0"/>
    <s v="Cheyenne Light Fuel &amp; Power Co"/>
    <x v="0"/>
    <x v="4"/>
  </r>
  <r>
    <n v="5"/>
    <n v="122"/>
    <x v="77"/>
    <s v="101000 Plant In Service"/>
    <n v="1"/>
    <n v="132547.26"/>
    <n v="192086.71"/>
    <n v="0"/>
    <n v="0"/>
    <n v="0"/>
    <n v="0"/>
    <n v="324633.97000000003"/>
    <s v="Wyoming"/>
    <d v="2021-12-01T00:00:00"/>
    <x v="0"/>
    <x v="0"/>
    <x v="0"/>
    <s v="Cheyenne Light Fuel &amp; Power Co"/>
    <x v="0"/>
    <x v="4"/>
  </r>
  <r>
    <n v="5"/>
    <n v="122"/>
    <x v="77"/>
    <s v="101000 Plant In Service"/>
    <n v="1"/>
    <n v="324633.97000000003"/>
    <n v="0"/>
    <n v="0"/>
    <n v="0"/>
    <n v="0"/>
    <n v="0"/>
    <n v="324633.97000000003"/>
    <s v="Wyoming"/>
    <d v="2021-12-01T00:00:00"/>
    <x v="0"/>
    <x v="1"/>
    <x v="0"/>
    <s v="Cheyenne Light Fuel &amp; Power Co"/>
    <x v="0"/>
    <x v="4"/>
  </r>
  <r>
    <n v="5"/>
    <n v="122"/>
    <x v="77"/>
    <s v="101000 Plant In Service"/>
    <n v="1"/>
    <n v="324633.97000000003"/>
    <n v="0"/>
    <n v="0"/>
    <n v="0"/>
    <n v="0"/>
    <n v="0"/>
    <n v="324633.97000000003"/>
    <s v="Wyoming"/>
    <d v="2021-12-01T00:00:00"/>
    <x v="0"/>
    <x v="2"/>
    <x v="0"/>
    <s v="Cheyenne Light Fuel &amp; Power Co"/>
    <x v="0"/>
    <x v="4"/>
  </r>
  <r>
    <n v="5"/>
    <n v="122"/>
    <x v="77"/>
    <s v="101000 Plant In Service"/>
    <n v="1"/>
    <n v="324633.97000000003"/>
    <n v="0"/>
    <n v="0"/>
    <n v="0"/>
    <n v="0"/>
    <n v="0"/>
    <n v="324633.97000000003"/>
    <s v="Wyoming"/>
    <d v="2021-12-01T00:00:00"/>
    <x v="0"/>
    <x v="3"/>
    <x v="0"/>
    <s v="Cheyenne Light Fuel &amp; Power Co"/>
    <x v="0"/>
    <x v="4"/>
  </r>
  <r>
    <n v="5"/>
    <n v="122"/>
    <x v="77"/>
    <s v="101000 Plant In Service"/>
    <n v="1"/>
    <n v="324633.97000000003"/>
    <n v="0"/>
    <n v="0"/>
    <n v="0"/>
    <n v="0"/>
    <n v="0"/>
    <n v="324633.97000000003"/>
    <s v="Wyoming"/>
    <d v="2021-12-01T00:00:00"/>
    <x v="0"/>
    <x v="4"/>
    <x v="0"/>
    <s v="Cheyenne Light Fuel &amp; Power Co"/>
    <x v="0"/>
    <x v="4"/>
  </r>
  <r>
    <n v="5"/>
    <n v="122"/>
    <x v="77"/>
    <s v="101000 Plant In Service"/>
    <n v="1"/>
    <n v="324633.97000000003"/>
    <n v="0"/>
    <n v="0"/>
    <n v="0"/>
    <n v="0"/>
    <n v="0"/>
    <n v="324633.97000000003"/>
    <s v="Wyoming"/>
    <d v="2021-12-01T00:00:00"/>
    <x v="0"/>
    <x v="5"/>
    <x v="0"/>
    <s v="Cheyenne Light Fuel &amp; Power Co"/>
    <x v="0"/>
    <x v="4"/>
  </r>
  <r>
    <n v="5"/>
    <n v="122"/>
    <x v="77"/>
    <s v="101000 Plant In Service"/>
    <n v="1"/>
    <n v="324633.97000000003"/>
    <n v="0"/>
    <n v="0"/>
    <n v="0"/>
    <n v="0"/>
    <n v="0"/>
    <n v="324633.97000000003"/>
    <s v="Wyoming"/>
    <d v="2021-12-01T00:00:00"/>
    <x v="0"/>
    <x v="6"/>
    <x v="0"/>
    <s v="Cheyenne Light Fuel &amp; Power Co"/>
    <x v="0"/>
    <x v="4"/>
  </r>
  <r>
    <n v="5"/>
    <n v="122"/>
    <x v="77"/>
    <s v="101000 Plant In Service"/>
    <n v="1"/>
    <n v="324633.97000000003"/>
    <n v="0"/>
    <n v="0"/>
    <n v="0"/>
    <n v="0"/>
    <n v="0"/>
    <n v="324633.97000000003"/>
    <s v="Wyoming"/>
    <d v="2021-12-01T00:00:00"/>
    <x v="0"/>
    <x v="7"/>
    <x v="0"/>
    <s v="Cheyenne Light Fuel &amp; Power Co"/>
    <x v="0"/>
    <x v="4"/>
  </r>
  <r>
    <n v="5"/>
    <n v="122"/>
    <x v="77"/>
    <s v="101000 Plant In Service"/>
    <n v="1"/>
    <n v="324633.97000000003"/>
    <n v="0"/>
    <n v="0"/>
    <n v="0"/>
    <n v="0"/>
    <n v="0"/>
    <n v="324633.97000000003"/>
    <s v="Wyoming"/>
    <d v="2021-12-01T00:00:00"/>
    <x v="0"/>
    <x v="8"/>
    <x v="0"/>
    <s v="Cheyenne Light Fuel &amp; Power Co"/>
    <x v="0"/>
    <x v="4"/>
  </r>
  <r>
    <n v="5"/>
    <n v="122"/>
    <x v="77"/>
    <s v="101000 Plant In Service"/>
    <n v="1"/>
    <n v="324633.97000000003"/>
    <n v="0"/>
    <n v="0"/>
    <n v="0"/>
    <n v="0"/>
    <n v="0"/>
    <n v="324633.97000000003"/>
    <s v="Wyoming"/>
    <d v="2021-12-01T00:00:00"/>
    <x v="0"/>
    <x v="9"/>
    <x v="0"/>
    <s v="Cheyenne Light Fuel &amp; Power Co"/>
    <x v="0"/>
    <x v="4"/>
  </r>
  <r>
    <n v="5"/>
    <n v="122"/>
    <x v="77"/>
    <s v="101000 Plant In Service"/>
    <n v="1"/>
    <n v="324633.97000000003"/>
    <n v="0"/>
    <n v="0"/>
    <n v="0"/>
    <n v="0"/>
    <n v="0"/>
    <n v="324633.97000000003"/>
    <s v="Wyoming"/>
    <d v="2021-12-01T00:00:00"/>
    <x v="0"/>
    <x v="10"/>
    <x v="0"/>
    <s v="Cheyenne Light Fuel &amp; Power Co"/>
    <x v="0"/>
    <x v="4"/>
  </r>
  <r>
    <n v="5"/>
    <n v="122"/>
    <x v="77"/>
    <s v="101000 Plant In Service"/>
    <n v="1"/>
    <n v="324633.97000000003"/>
    <n v="0"/>
    <n v="0"/>
    <n v="0"/>
    <n v="0"/>
    <n v="0"/>
    <n v="324633.97000000003"/>
    <s v="Wyoming"/>
    <d v="2021-12-01T00:00:00"/>
    <x v="0"/>
    <x v="11"/>
    <x v="0"/>
    <s v="Cheyenne Light Fuel &amp; Power Co"/>
    <x v="0"/>
    <x v="4"/>
  </r>
  <r>
    <n v="5"/>
    <n v="122"/>
    <x v="77"/>
    <s v="101000 Plant In Service"/>
    <n v="1"/>
    <n v="324633.97000000003"/>
    <n v="27696.420000000002"/>
    <n v="0"/>
    <n v="0"/>
    <n v="0"/>
    <n v="0"/>
    <n v="352330.39"/>
    <s v="Wyoming"/>
    <d v="2021-12-01T00:00:00"/>
    <x v="0"/>
    <x v="12"/>
    <x v="0"/>
    <s v="Cheyenne Light Fuel &amp; Power Co"/>
    <x v="0"/>
    <x v="4"/>
  </r>
  <r>
    <n v="5"/>
    <n v="122"/>
    <x v="78"/>
    <s v="101000 Plant In Service"/>
    <n v="1"/>
    <n v="9705.9500000000007"/>
    <n v="0"/>
    <n v="0"/>
    <n v="0"/>
    <n v="0"/>
    <n v="0"/>
    <n v="9705.9500000000007"/>
    <s v="Wyoming"/>
    <d v="2021-12-01T00:00:00"/>
    <x v="0"/>
    <x v="0"/>
    <x v="0"/>
    <s v="Cheyenne Light Fuel &amp; Power Co"/>
    <x v="0"/>
    <x v="5"/>
  </r>
  <r>
    <n v="5"/>
    <n v="122"/>
    <x v="78"/>
    <s v="101000 Plant In Service"/>
    <n v="1"/>
    <n v="9705.9500000000007"/>
    <n v="0"/>
    <n v="0"/>
    <n v="0"/>
    <n v="0"/>
    <n v="0"/>
    <n v="9705.9500000000007"/>
    <s v="Wyoming"/>
    <d v="2021-12-01T00:00:00"/>
    <x v="0"/>
    <x v="1"/>
    <x v="0"/>
    <s v="Cheyenne Light Fuel &amp; Power Co"/>
    <x v="0"/>
    <x v="5"/>
  </r>
  <r>
    <n v="5"/>
    <n v="122"/>
    <x v="78"/>
    <s v="101000 Plant In Service"/>
    <n v="1"/>
    <n v="9705.9500000000007"/>
    <n v="0"/>
    <n v="0"/>
    <n v="0"/>
    <n v="0"/>
    <n v="0"/>
    <n v="9705.9500000000007"/>
    <s v="Wyoming"/>
    <d v="2021-12-01T00:00:00"/>
    <x v="0"/>
    <x v="2"/>
    <x v="0"/>
    <s v="Cheyenne Light Fuel &amp; Power Co"/>
    <x v="0"/>
    <x v="5"/>
  </r>
  <r>
    <n v="5"/>
    <n v="122"/>
    <x v="78"/>
    <s v="101000 Plant In Service"/>
    <n v="1"/>
    <n v="9705.9500000000007"/>
    <n v="0"/>
    <n v="0"/>
    <n v="0"/>
    <n v="0"/>
    <n v="0"/>
    <n v="9705.9500000000007"/>
    <s v="Wyoming"/>
    <d v="2021-12-01T00:00:00"/>
    <x v="0"/>
    <x v="3"/>
    <x v="0"/>
    <s v="Cheyenne Light Fuel &amp; Power Co"/>
    <x v="0"/>
    <x v="5"/>
  </r>
  <r>
    <n v="5"/>
    <n v="122"/>
    <x v="78"/>
    <s v="101000 Plant In Service"/>
    <n v="1"/>
    <n v="9705.9500000000007"/>
    <n v="0"/>
    <n v="0"/>
    <n v="0"/>
    <n v="0"/>
    <n v="0"/>
    <n v="9705.9500000000007"/>
    <s v="Wyoming"/>
    <d v="2021-12-01T00:00:00"/>
    <x v="0"/>
    <x v="4"/>
    <x v="0"/>
    <s v="Cheyenne Light Fuel &amp; Power Co"/>
    <x v="0"/>
    <x v="5"/>
  </r>
  <r>
    <n v="5"/>
    <n v="122"/>
    <x v="78"/>
    <s v="101000 Plant In Service"/>
    <n v="1"/>
    <n v="9705.9500000000007"/>
    <n v="0"/>
    <n v="0"/>
    <n v="0"/>
    <n v="0"/>
    <n v="0"/>
    <n v="9705.9500000000007"/>
    <s v="Wyoming"/>
    <d v="2021-12-01T00:00:00"/>
    <x v="0"/>
    <x v="5"/>
    <x v="0"/>
    <s v="Cheyenne Light Fuel &amp; Power Co"/>
    <x v="0"/>
    <x v="5"/>
  </r>
  <r>
    <n v="5"/>
    <n v="122"/>
    <x v="78"/>
    <s v="101000 Plant In Service"/>
    <n v="1"/>
    <n v="9705.9500000000007"/>
    <n v="0"/>
    <n v="0"/>
    <n v="0"/>
    <n v="0"/>
    <n v="0"/>
    <n v="9705.9500000000007"/>
    <s v="Wyoming"/>
    <d v="2021-12-01T00:00:00"/>
    <x v="0"/>
    <x v="6"/>
    <x v="0"/>
    <s v="Cheyenne Light Fuel &amp; Power Co"/>
    <x v="0"/>
    <x v="5"/>
  </r>
  <r>
    <n v="5"/>
    <n v="122"/>
    <x v="78"/>
    <s v="101000 Plant In Service"/>
    <n v="1"/>
    <n v="9705.9500000000007"/>
    <n v="0"/>
    <n v="0"/>
    <n v="0"/>
    <n v="0"/>
    <n v="0"/>
    <n v="9705.9500000000007"/>
    <s v="Wyoming"/>
    <d v="2021-12-01T00:00:00"/>
    <x v="0"/>
    <x v="7"/>
    <x v="0"/>
    <s v="Cheyenne Light Fuel &amp; Power Co"/>
    <x v="0"/>
    <x v="5"/>
  </r>
  <r>
    <n v="5"/>
    <n v="122"/>
    <x v="78"/>
    <s v="101000 Plant In Service"/>
    <n v="1"/>
    <n v="9705.9500000000007"/>
    <n v="0"/>
    <n v="0"/>
    <n v="0"/>
    <n v="0"/>
    <n v="0"/>
    <n v="9705.9500000000007"/>
    <s v="Wyoming"/>
    <d v="2021-12-01T00:00:00"/>
    <x v="0"/>
    <x v="8"/>
    <x v="0"/>
    <s v="Cheyenne Light Fuel &amp; Power Co"/>
    <x v="0"/>
    <x v="5"/>
  </r>
  <r>
    <n v="5"/>
    <n v="122"/>
    <x v="78"/>
    <s v="101000 Plant In Service"/>
    <n v="1"/>
    <n v="9705.9500000000007"/>
    <n v="0"/>
    <n v="0"/>
    <n v="0"/>
    <n v="0"/>
    <n v="0"/>
    <n v="9705.9500000000007"/>
    <s v="Wyoming"/>
    <d v="2021-12-01T00:00:00"/>
    <x v="0"/>
    <x v="9"/>
    <x v="0"/>
    <s v="Cheyenne Light Fuel &amp; Power Co"/>
    <x v="0"/>
    <x v="5"/>
  </r>
  <r>
    <n v="5"/>
    <n v="122"/>
    <x v="78"/>
    <s v="101000 Plant In Service"/>
    <n v="1"/>
    <n v="9705.9500000000007"/>
    <n v="0"/>
    <n v="0"/>
    <n v="0"/>
    <n v="0"/>
    <n v="0"/>
    <n v="9705.9500000000007"/>
    <s v="Wyoming"/>
    <d v="2021-12-01T00:00:00"/>
    <x v="0"/>
    <x v="10"/>
    <x v="0"/>
    <s v="Cheyenne Light Fuel &amp; Power Co"/>
    <x v="0"/>
    <x v="5"/>
  </r>
  <r>
    <n v="5"/>
    <n v="122"/>
    <x v="78"/>
    <s v="101000 Plant In Service"/>
    <n v="1"/>
    <n v="9705.9500000000007"/>
    <n v="0"/>
    <n v="0"/>
    <n v="0"/>
    <n v="0"/>
    <n v="0"/>
    <n v="9705.9500000000007"/>
    <s v="Wyoming"/>
    <d v="2021-12-01T00:00:00"/>
    <x v="0"/>
    <x v="11"/>
    <x v="0"/>
    <s v="Cheyenne Light Fuel &amp; Power Co"/>
    <x v="0"/>
    <x v="5"/>
  </r>
  <r>
    <n v="5"/>
    <n v="122"/>
    <x v="78"/>
    <s v="101000 Plant In Service"/>
    <n v="1"/>
    <n v="9705.9500000000007"/>
    <n v="0"/>
    <n v="0"/>
    <n v="0"/>
    <n v="0"/>
    <n v="0"/>
    <n v="9705.9500000000007"/>
    <s v="Wyoming"/>
    <d v="2021-12-01T00:00:00"/>
    <x v="0"/>
    <x v="12"/>
    <x v="0"/>
    <s v="Cheyenne Light Fuel &amp; Power Co"/>
    <x v="0"/>
    <x v="5"/>
  </r>
  <r>
    <n v="5"/>
    <n v="122"/>
    <x v="79"/>
    <s v="101000 Plant In Service"/>
    <n v="1"/>
    <n v="814721.11"/>
    <n v="34226.9"/>
    <n v="0"/>
    <n v="0"/>
    <n v="0"/>
    <n v="0"/>
    <n v="848948.01"/>
    <s v="Wyoming"/>
    <d v="2021-12-01T00:00:00"/>
    <x v="0"/>
    <x v="0"/>
    <x v="0"/>
    <s v="Cheyenne Light Fuel &amp; Power Co"/>
    <x v="0"/>
    <x v="6"/>
  </r>
  <r>
    <n v="5"/>
    <n v="122"/>
    <x v="79"/>
    <s v="101000 Plant In Service"/>
    <n v="1"/>
    <n v="848948.01"/>
    <n v="0"/>
    <n v="-5741.07"/>
    <n v="0"/>
    <n v="0"/>
    <n v="0"/>
    <n v="843206.94000000006"/>
    <s v="Wyoming"/>
    <d v="2021-12-01T00:00:00"/>
    <x v="0"/>
    <x v="1"/>
    <x v="0"/>
    <s v="Cheyenne Light Fuel &amp; Power Co"/>
    <x v="0"/>
    <x v="6"/>
  </r>
  <r>
    <n v="5"/>
    <n v="122"/>
    <x v="79"/>
    <s v="101000 Plant In Service"/>
    <n v="1"/>
    <n v="843206.94000000006"/>
    <n v="0"/>
    <n v="0"/>
    <n v="0"/>
    <n v="0"/>
    <n v="0"/>
    <n v="843206.94000000006"/>
    <s v="Wyoming"/>
    <d v="2021-12-01T00:00:00"/>
    <x v="0"/>
    <x v="2"/>
    <x v="0"/>
    <s v="Cheyenne Light Fuel &amp; Power Co"/>
    <x v="0"/>
    <x v="6"/>
  </r>
  <r>
    <n v="5"/>
    <n v="122"/>
    <x v="79"/>
    <s v="101000 Plant In Service"/>
    <n v="1"/>
    <n v="843206.94000000006"/>
    <n v="0"/>
    <n v="0"/>
    <n v="0"/>
    <n v="0"/>
    <n v="0"/>
    <n v="843206.94000000006"/>
    <s v="Wyoming"/>
    <d v="2021-12-01T00:00:00"/>
    <x v="0"/>
    <x v="3"/>
    <x v="0"/>
    <s v="Cheyenne Light Fuel &amp; Power Co"/>
    <x v="0"/>
    <x v="6"/>
  </r>
  <r>
    <n v="5"/>
    <n v="122"/>
    <x v="79"/>
    <s v="101000 Plant In Service"/>
    <n v="1"/>
    <n v="843206.94000000006"/>
    <n v="0"/>
    <n v="0"/>
    <n v="0"/>
    <n v="0"/>
    <n v="0"/>
    <n v="843206.94000000006"/>
    <s v="Wyoming"/>
    <d v="2021-12-01T00:00:00"/>
    <x v="0"/>
    <x v="4"/>
    <x v="0"/>
    <s v="Cheyenne Light Fuel &amp; Power Co"/>
    <x v="0"/>
    <x v="6"/>
  </r>
  <r>
    <n v="5"/>
    <n v="122"/>
    <x v="79"/>
    <s v="101000 Plant In Service"/>
    <n v="1"/>
    <n v="843206.94000000006"/>
    <n v="0"/>
    <n v="0"/>
    <n v="0"/>
    <n v="0"/>
    <n v="0"/>
    <n v="843206.94000000006"/>
    <s v="Wyoming"/>
    <d v="2021-12-01T00:00:00"/>
    <x v="0"/>
    <x v="5"/>
    <x v="0"/>
    <s v="Cheyenne Light Fuel &amp; Power Co"/>
    <x v="0"/>
    <x v="6"/>
  </r>
  <r>
    <n v="5"/>
    <n v="122"/>
    <x v="79"/>
    <s v="101000 Plant In Service"/>
    <n v="1"/>
    <n v="843206.94000000006"/>
    <n v="0"/>
    <n v="0"/>
    <n v="0"/>
    <n v="0"/>
    <n v="0"/>
    <n v="843206.94000000006"/>
    <s v="Wyoming"/>
    <d v="2021-12-01T00:00:00"/>
    <x v="0"/>
    <x v="6"/>
    <x v="0"/>
    <s v="Cheyenne Light Fuel &amp; Power Co"/>
    <x v="0"/>
    <x v="6"/>
  </r>
  <r>
    <n v="5"/>
    <n v="122"/>
    <x v="79"/>
    <s v="101000 Plant In Service"/>
    <n v="1"/>
    <n v="843206.94000000006"/>
    <n v="0"/>
    <n v="0"/>
    <n v="0"/>
    <n v="0"/>
    <n v="0"/>
    <n v="843206.94000000006"/>
    <s v="Wyoming"/>
    <d v="2021-12-01T00:00:00"/>
    <x v="0"/>
    <x v="7"/>
    <x v="0"/>
    <s v="Cheyenne Light Fuel &amp; Power Co"/>
    <x v="0"/>
    <x v="6"/>
  </r>
  <r>
    <n v="5"/>
    <n v="122"/>
    <x v="79"/>
    <s v="101000 Plant In Service"/>
    <n v="1"/>
    <n v="843206.94000000006"/>
    <n v="0"/>
    <n v="0"/>
    <n v="0"/>
    <n v="0"/>
    <n v="0"/>
    <n v="843206.94000000006"/>
    <s v="Wyoming"/>
    <d v="2021-12-01T00:00:00"/>
    <x v="0"/>
    <x v="8"/>
    <x v="0"/>
    <s v="Cheyenne Light Fuel &amp; Power Co"/>
    <x v="0"/>
    <x v="6"/>
  </r>
  <r>
    <n v="5"/>
    <n v="122"/>
    <x v="79"/>
    <s v="101000 Plant In Service"/>
    <n v="1"/>
    <n v="843206.94000000006"/>
    <n v="105447.02"/>
    <n v="0"/>
    <n v="0"/>
    <n v="0"/>
    <n v="0"/>
    <n v="948653.96"/>
    <s v="Wyoming"/>
    <d v="2021-12-01T00:00:00"/>
    <x v="0"/>
    <x v="9"/>
    <x v="0"/>
    <s v="Cheyenne Light Fuel &amp; Power Co"/>
    <x v="0"/>
    <x v="6"/>
  </r>
  <r>
    <n v="5"/>
    <n v="122"/>
    <x v="79"/>
    <s v="101000 Plant In Service"/>
    <n v="1"/>
    <n v="948653.96"/>
    <n v="0"/>
    <n v="0"/>
    <n v="0"/>
    <n v="0"/>
    <n v="0"/>
    <n v="948653.96"/>
    <s v="Wyoming"/>
    <d v="2021-12-01T00:00:00"/>
    <x v="0"/>
    <x v="10"/>
    <x v="0"/>
    <s v="Cheyenne Light Fuel &amp; Power Co"/>
    <x v="0"/>
    <x v="6"/>
  </r>
  <r>
    <n v="5"/>
    <n v="122"/>
    <x v="79"/>
    <s v="101000 Plant In Service"/>
    <n v="1"/>
    <n v="948653.96"/>
    <n v="29133.73"/>
    <n v="0"/>
    <n v="0"/>
    <n v="0"/>
    <n v="0"/>
    <n v="977787.69000000006"/>
    <s v="Wyoming"/>
    <d v="2021-12-01T00:00:00"/>
    <x v="0"/>
    <x v="11"/>
    <x v="0"/>
    <s v="Cheyenne Light Fuel &amp; Power Co"/>
    <x v="0"/>
    <x v="6"/>
  </r>
  <r>
    <n v="5"/>
    <n v="122"/>
    <x v="79"/>
    <s v="101000 Plant In Service"/>
    <n v="1"/>
    <n v="977787.69000000006"/>
    <n v="57653.06"/>
    <n v="0"/>
    <n v="0"/>
    <n v="0"/>
    <n v="0"/>
    <n v="1035440.75"/>
    <s v="Wyoming"/>
    <d v="2021-12-01T00:00:00"/>
    <x v="0"/>
    <x v="12"/>
    <x v="0"/>
    <s v="Cheyenne Light Fuel &amp; Power Co"/>
    <x v="0"/>
    <x v="6"/>
  </r>
  <r>
    <n v="5"/>
    <n v="122"/>
    <x v="80"/>
    <s v="101000 Plant In Service"/>
    <n v="1"/>
    <n v="0"/>
    <n v="0"/>
    <n v="0"/>
    <n v="0"/>
    <n v="0"/>
    <n v="0"/>
    <n v="0"/>
    <s v="Wyoming"/>
    <d v="2021-12-01T00:00:00"/>
    <x v="0"/>
    <x v="0"/>
    <x v="0"/>
    <s v="Cheyenne Light Fuel &amp; Power Co"/>
    <x v="0"/>
    <x v="6"/>
  </r>
  <r>
    <n v="5"/>
    <n v="122"/>
    <x v="80"/>
    <s v="101000 Plant In Service"/>
    <n v="1"/>
    <n v="0"/>
    <n v="0"/>
    <n v="0"/>
    <n v="0"/>
    <n v="0"/>
    <n v="0"/>
    <n v="0"/>
    <s v="Wyoming"/>
    <d v="2021-12-01T00:00:00"/>
    <x v="0"/>
    <x v="1"/>
    <x v="0"/>
    <s v="Cheyenne Light Fuel &amp; Power Co"/>
    <x v="0"/>
    <x v="6"/>
  </r>
  <r>
    <n v="5"/>
    <n v="122"/>
    <x v="80"/>
    <s v="101000 Plant In Service"/>
    <n v="1"/>
    <n v="0"/>
    <n v="0"/>
    <n v="0"/>
    <n v="0"/>
    <n v="0"/>
    <n v="0"/>
    <n v="0"/>
    <s v="Wyoming"/>
    <d v="2021-12-01T00:00:00"/>
    <x v="0"/>
    <x v="2"/>
    <x v="0"/>
    <s v="Cheyenne Light Fuel &amp; Power Co"/>
    <x v="0"/>
    <x v="6"/>
  </r>
  <r>
    <n v="5"/>
    <n v="122"/>
    <x v="80"/>
    <s v="101000 Plant In Service"/>
    <n v="1"/>
    <n v="0"/>
    <n v="0"/>
    <n v="0"/>
    <n v="0"/>
    <n v="0"/>
    <n v="0"/>
    <n v="0"/>
    <s v="Wyoming"/>
    <d v="2021-12-01T00:00:00"/>
    <x v="0"/>
    <x v="3"/>
    <x v="0"/>
    <s v="Cheyenne Light Fuel &amp; Power Co"/>
    <x v="0"/>
    <x v="6"/>
  </r>
  <r>
    <n v="5"/>
    <n v="122"/>
    <x v="80"/>
    <s v="101000 Plant In Service"/>
    <n v="1"/>
    <n v="0"/>
    <n v="0"/>
    <n v="0"/>
    <n v="0"/>
    <n v="0"/>
    <n v="0"/>
    <n v="0"/>
    <s v="Wyoming"/>
    <d v="2021-12-01T00:00:00"/>
    <x v="0"/>
    <x v="4"/>
    <x v="0"/>
    <s v="Cheyenne Light Fuel &amp; Power Co"/>
    <x v="0"/>
    <x v="6"/>
  </r>
  <r>
    <n v="5"/>
    <n v="122"/>
    <x v="80"/>
    <s v="101000 Plant In Service"/>
    <n v="1"/>
    <n v="0"/>
    <n v="0"/>
    <n v="0"/>
    <n v="0"/>
    <n v="0"/>
    <n v="0"/>
    <n v="0"/>
    <s v="Wyoming"/>
    <d v="2021-12-01T00:00:00"/>
    <x v="0"/>
    <x v="5"/>
    <x v="0"/>
    <s v="Cheyenne Light Fuel &amp; Power Co"/>
    <x v="0"/>
    <x v="6"/>
  </r>
  <r>
    <n v="5"/>
    <n v="122"/>
    <x v="80"/>
    <s v="101000 Plant In Service"/>
    <n v="1"/>
    <n v="0"/>
    <n v="0"/>
    <n v="0"/>
    <n v="0"/>
    <n v="0"/>
    <n v="0"/>
    <n v="0"/>
    <s v="Wyoming"/>
    <d v="2021-12-01T00:00:00"/>
    <x v="0"/>
    <x v="6"/>
    <x v="0"/>
    <s v="Cheyenne Light Fuel &amp; Power Co"/>
    <x v="0"/>
    <x v="6"/>
  </r>
  <r>
    <n v="5"/>
    <n v="122"/>
    <x v="80"/>
    <s v="101000 Plant In Service"/>
    <n v="1"/>
    <n v="0"/>
    <n v="0"/>
    <n v="0"/>
    <n v="0"/>
    <n v="0"/>
    <n v="0"/>
    <n v="0"/>
    <s v="Wyoming"/>
    <d v="2021-12-01T00:00:00"/>
    <x v="0"/>
    <x v="7"/>
    <x v="0"/>
    <s v="Cheyenne Light Fuel &amp; Power Co"/>
    <x v="0"/>
    <x v="6"/>
  </r>
  <r>
    <n v="5"/>
    <n v="122"/>
    <x v="80"/>
    <s v="101000 Plant In Service"/>
    <n v="1"/>
    <n v="0"/>
    <n v="0"/>
    <n v="0"/>
    <n v="0"/>
    <n v="0"/>
    <n v="0"/>
    <n v="0"/>
    <s v="Wyoming"/>
    <d v="2021-12-01T00:00:00"/>
    <x v="0"/>
    <x v="8"/>
    <x v="0"/>
    <s v="Cheyenne Light Fuel &amp; Power Co"/>
    <x v="0"/>
    <x v="6"/>
  </r>
  <r>
    <n v="5"/>
    <n v="122"/>
    <x v="80"/>
    <s v="101000 Plant In Service"/>
    <n v="1"/>
    <n v="0"/>
    <n v="0"/>
    <n v="0"/>
    <n v="0"/>
    <n v="0"/>
    <n v="0"/>
    <n v="0"/>
    <s v="Wyoming"/>
    <d v="2021-12-01T00:00:00"/>
    <x v="0"/>
    <x v="9"/>
    <x v="0"/>
    <s v="Cheyenne Light Fuel &amp; Power Co"/>
    <x v="0"/>
    <x v="6"/>
  </r>
  <r>
    <n v="5"/>
    <n v="122"/>
    <x v="80"/>
    <s v="101000 Plant In Service"/>
    <n v="1"/>
    <n v="0"/>
    <n v="0"/>
    <n v="0"/>
    <n v="0"/>
    <n v="0"/>
    <n v="0"/>
    <n v="0"/>
    <s v="Wyoming"/>
    <d v="2021-12-01T00:00:00"/>
    <x v="0"/>
    <x v="10"/>
    <x v="0"/>
    <s v="Cheyenne Light Fuel &amp; Power Co"/>
    <x v="0"/>
    <x v="6"/>
  </r>
  <r>
    <n v="5"/>
    <n v="122"/>
    <x v="80"/>
    <s v="101000 Plant In Service"/>
    <n v="1"/>
    <n v="0"/>
    <n v="0"/>
    <n v="0"/>
    <n v="0"/>
    <n v="0"/>
    <n v="0"/>
    <n v="0"/>
    <s v="Wyoming"/>
    <d v="2021-12-01T00:00:00"/>
    <x v="0"/>
    <x v="11"/>
    <x v="0"/>
    <s v="Cheyenne Light Fuel &amp; Power Co"/>
    <x v="0"/>
    <x v="6"/>
  </r>
  <r>
    <n v="5"/>
    <n v="122"/>
    <x v="80"/>
    <s v="101000 Plant In Service"/>
    <n v="1"/>
    <n v="0"/>
    <n v="0"/>
    <n v="0"/>
    <n v="0"/>
    <n v="0"/>
    <n v="0"/>
    <n v="0"/>
    <s v="Wyoming"/>
    <d v="2021-12-01T00:00:00"/>
    <x v="0"/>
    <x v="12"/>
    <x v="0"/>
    <s v="Cheyenne Light Fuel &amp; Power Co"/>
    <x v="0"/>
    <x v="6"/>
  </r>
  <r>
    <n v="5"/>
    <n v="122"/>
    <x v="81"/>
    <s v="101000 Plant In Service"/>
    <n v="1"/>
    <n v="291092.37"/>
    <n v="1318.16"/>
    <n v="0"/>
    <n v="0"/>
    <n v="0"/>
    <n v="0"/>
    <n v="292410.53000000003"/>
    <s v="Wyoming"/>
    <d v="2021-12-01T00:00:00"/>
    <x v="0"/>
    <x v="0"/>
    <x v="0"/>
    <s v="Cheyenne Light Fuel &amp; Power Co"/>
    <x v="0"/>
    <x v="7"/>
  </r>
  <r>
    <n v="5"/>
    <n v="122"/>
    <x v="81"/>
    <s v="101000 Plant In Service"/>
    <n v="1"/>
    <n v="292410.53000000003"/>
    <n v="0"/>
    <n v="0"/>
    <n v="0"/>
    <n v="0"/>
    <n v="0"/>
    <n v="292410.53000000003"/>
    <s v="Wyoming"/>
    <d v="2021-12-01T00:00:00"/>
    <x v="0"/>
    <x v="1"/>
    <x v="0"/>
    <s v="Cheyenne Light Fuel &amp; Power Co"/>
    <x v="0"/>
    <x v="7"/>
  </r>
  <r>
    <n v="5"/>
    <n v="122"/>
    <x v="81"/>
    <s v="101000 Plant In Service"/>
    <n v="1"/>
    <n v="292410.53000000003"/>
    <n v="0"/>
    <n v="0"/>
    <n v="0"/>
    <n v="0"/>
    <n v="0"/>
    <n v="292410.53000000003"/>
    <s v="Wyoming"/>
    <d v="2021-12-01T00:00:00"/>
    <x v="0"/>
    <x v="2"/>
    <x v="0"/>
    <s v="Cheyenne Light Fuel &amp; Power Co"/>
    <x v="0"/>
    <x v="7"/>
  </r>
  <r>
    <n v="5"/>
    <n v="122"/>
    <x v="81"/>
    <s v="101000 Plant In Service"/>
    <n v="1"/>
    <n v="292410.53000000003"/>
    <n v="0"/>
    <n v="0"/>
    <n v="0"/>
    <n v="0"/>
    <n v="0"/>
    <n v="292410.53000000003"/>
    <s v="Wyoming"/>
    <d v="2021-12-01T00:00:00"/>
    <x v="0"/>
    <x v="3"/>
    <x v="0"/>
    <s v="Cheyenne Light Fuel &amp; Power Co"/>
    <x v="0"/>
    <x v="7"/>
  </r>
  <r>
    <n v="5"/>
    <n v="122"/>
    <x v="81"/>
    <s v="101000 Plant In Service"/>
    <n v="1"/>
    <n v="292410.53000000003"/>
    <n v="0"/>
    <n v="0"/>
    <n v="0"/>
    <n v="0"/>
    <n v="0"/>
    <n v="292410.53000000003"/>
    <s v="Wyoming"/>
    <d v="2021-12-01T00:00:00"/>
    <x v="0"/>
    <x v="4"/>
    <x v="0"/>
    <s v="Cheyenne Light Fuel &amp; Power Co"/>
    <x v="0"/>
    <x v="7"/>
  </r>
  <r>
    <n v="5"/>
    <n v="122"/>
    <x v="81"/>
    <s v="101000 Plant In Service"/>
    <n v="1"/>
    <n v="292410.53000000003"/>
    <n v="0"/>
    <n v="0"/>
    <n v="0"/>
    <n v="0"/>
    <n v="0"/>
    <n v="292410.53000000003"/>
    <s v="Wyoming"/>
    <d v="2021-12-01T00:00:00"/>
    <x v="0"/>
    <x v="5"/>
    <x v="0"/>
    <s v="Cheyenne Light Fuel &amp; Power Co"/>
    <x v="0"/>
    <x v="7"/>
  </r>
  <r>
    <n v="5"/>
    <n v="122"/>
    <x v="81"/>
    <s v="101000 Plant In Service"/>
    <n v="1"/>
    <n v="292410.53000000003"/>
    <n v="0"/>
    <n v="0"/>
    <n v="0"/>
    <n v="0"/>
    <n v="0"/>
    <n v="292410.53000000003"/>
    <s v="Wyoming"/>
    <d v="2021-12-01T00:00:00"/>
    <x v="0"/>
    <x v="6"/>
    <x v="0"/>
    <s v="Cheyenne Light Fuel &amp; Power Co"/>
    <x v="0"/>
    <x v="7"/>
  </r>
  <r>
    <n v="5"/>
    <n v="122"/>
    <x v="81"/>
    <s v="101000 Plant In Service"/>
    <n v="1"/>
    <n v="292410.53000000003"/>
    <n v="0"/>
    <n v="0"/>
    <n v="0"/>
    <n v="0"/>
    <n v="0"/>
    <n v="292410.53000000003"/>
    <s v="Wyoming"/>
    <d v="2021-12-01T00:00:00"/>
    <x v="0"/>
    <x v="7"/>
    <x v="0"/>
    <s v="Cheyenne Light Fuel &amp; Power Co"/>
    <x v="0"/>
    <x v="7"/>
  </r>
  <r>
    <n v="5"/>
    <n v="122"/>
    <x v="81"/>
    <s v="101000 Plant In Service"/>
    <n v="1"/>
    <n v="292410.53000000003"/>
    <n v="0"/>
    <n v="0"/>
    <n v="0"/>
    <n v="0"/>
    <n v="0"/>
    <n v="292410.53000000003"/>
    <s v="Wyoming"/>
    <d v="2021-12-01T00:00:00"/>
    <x v="0"/>
    <x v="8"/>
    <x v="0"/>
    <s v="Cheyenne Light Fuel &amp; Power Co"/>
    <x v="0"/>
    <x v="7"/>
  </r>
  <r>
    <n v="5"/>
    <n v="122"/>
    <x v="81"/>
    <s v="101000 Plant In Service"/>
    <n v="1"/>
    <n v="292410.53000000003"/>
    <n v="0"/>
    <n v="0"/>
    <n v="0"/>
    <n v="0"/>
    <n v="0"/>
    <n v="292410.53000000003"/>
    <s v="Wyoming"/>
    <d v="2021-12-01T00:00:00"/>
    <x v="0"/>
    <x v="9"/>
    <x v="0"/>
    <s v="Cheyenne Light Fuel &amp; Power Co"/>
    <x v="0"/>
    <x v="7"/>
  </r>
  <r>
    <n v="5"/>
    <n v="122"/>
    <x v="81"/>
    <s v="101000 Plant In Service"/>
    <n v="1"/>
    <n v="292410.53000000003"/>
    <n v="0"/>
    <n v="0"/>
    <n v="0"/>
    <n v="0"/>
    <n v="0"/>
    <n v="292410.53000000003"/>
    <s v="Wyoming"/>
    <d v="2021-12-01T00:00:00"/>
    <x v="0"/>
    <x v="10"/>
    <x v="0"/>
    <s v="Cheyenne Light Fuel &amp; Power Co"/>
    <x v="0"/>
    <x v="7"/>
  </r>
  <r>
    <n v="5"/>
    <n v="122"/>
    <x v="81"/>
    <s v="101000 Plant In Service"/>
    <n v="1"/>
    <n v="292410.53000000003"/>
    <n v="0"/>
    <n v="0"/>
    <n v="0"/>
    <n v="0"/>
    <n v="0"/>
    <n v="292410.53000000003"/>
    <s v="Wyoming"/>
    <d v="2021-12-01T00:00:00"/>
    <x v="0"/>
    <x v="11"/>
    <x v="0"/>
    <s v="Cheyenne Light Fuel &amp; Power Co"/>
    <x v="0"/>
    <x v="7"/>
  </r>
  <r>
    <n v="5"/>
    <n v="122"/>
    <x v="81"/>
    <s v="101000 Plant In Service"/>
    <n v="1"/>
    <n v="292410.53000000003"/>
    <n v="0"/>
    <n v="0"/>
    <n v="0"/>
    <n v="0"/>
    <n v="0"/>
    <n v="292410.53000000003"/>
    <s v="Wyoming"/>
    <d v="2021-12-01T00:00:00"/>
    <x v="0"/>
    <x v="12"/>
    <x v="0"/>
    <s v="Cheyenne Light Fuel &amp; Power Co"/>
    <x v="0"/>
    <x v="7"/>
  </r>
  <r>
    <n v="5"/>
    <n v="122"/>
    <x v="82"/>
    <s v="101000 Plant In Service"/>
    <n v="1"/>
    <n v="420248.61"/>
    <n v="0"/>
    <n v="0"/>
    <n v="0"/>
    <n v="0"/>
    <n v="0"/>
    <n v="420248.61"/>
    <s v="Wyoming"/>
    <d v="2021-12-01T00:00:00"/>
    <x v="0"/>
    <x v="0"/>
    <x v="0"/>
    <s v="Cheyenne Light Fuel &amp; Power Co"/>
    <x v="0"/>
    <x v="8"/>
  </r>
  <r>
    <n v="5"/>
    <n v="122"/>
    <x v="82"/>
    <s v="101000 Plant In Service"/>
    <n v="1"/>
    <n v="420248.61"/>
    <n v="0"/>
    <n v="0"/>
    <n v="0"/>
    <n v="0"/>
    <n v="0"/>
    <n v="420248.61"/>
    <s v="Wyoming"/>
    <d v="2021-12-01T00:00:00"/>
    <x v="0"/>
    <x v="1"/>
    <x v="0"/>
    <s v="Cheyenne Light Fuel &amp; Power Co"/>
    <x v="0"/>
    <x v="8"/>
  </r>
  <r>
    <n v="5"/>
    <n v="122"/>
    <x v="82"/>
    <s v="101000 Plant In Service"/>
    <n v="1"/>
    <n v="420248.61"/>
    <n v="0"/>
    <n v="0"/>
    <n v="0"/>
    <n v="0"/>
    <n v="0"/>
    <n v="420248.61"/>
    <s v="Wyoming"/>
    <d v="2021-12-01T00:00:00"/>
    <x v="0"/>
    <x v="2"/>
    <x v="0"/>
    <s v="Cheyenne Light Fuel &amp; Power Co"/>
    <x v="0"/>
    <x v="8"/>
  </r>
  <r>
    <n v="5"/>
    <n v="122"/>
    <x v="82"/>
    <s v="101000 Plant In Service"/>
    <n v="1"/>
    <n v="420248.61"/>
    <n v="0"/>
    <n v="0"/>
    <n v="0"/>
    <n v="0"/>
    <n v="0"/>
    <n v="420248.61"/>
    <s v="Wyoming"/>
    <d v="2021-12-01T00:00:00"/>
    <x v="0"/>
    <x v="3"/>
    <x v="0"/>
    <s v="Cheyenne Light Fuel &amp; Power Co"/>
    <x v="0"/>
    <x v="8"/>
  </r>
  <r>
    <n v="5"/>
    <n v="122"/>
    <x v="82"/>
    <s v="101000 Plant In Service"/>
    <n v="1"/>
    <n v="420248.61"/>
    <n v="0"/>
    <n v="0"/>
    <n v="0"/>
    <n v="0"/>
    <n v="0"/>
    <n v="420248.61"/>
    <s v="Wyoming"/>
    <d v="2021-12-01T00:00:00"/>
    <x v="0"/>
    <x v="4"/>
    <x v="0"/>
    <s v="Cheyenne Light Fuel &amp; Power Co"/>
    <x v="0"/>
    <x v="8"/>
  </r>
  <r>
    <n v="5"/>
    <n v="122"/>
    <x v="82"/>
    <s v="101000 Plant In Service"/>
    <n v="1"/>
    <n v="420248.61"/>
    <n v="0"/>
    <n v="0"/>
    <n v="0"/>
    <n v="0"/>
    <n v="0"/>
    <n v="420248.61"/>
    <s v="Wyoming"/>
    <d v="2021-12-01T00:00:00"/>
    <x v="0"/>
    <x v="5"/>
    <x v="0"/>
    <s v="Cheyenne Light Fuel &amp; Power Co"/>
    <x v="0"/>
    <x v="8"/>
  </r>
  <r>
    <n v="5"/>
    <n v="122"/>
    <x v="82"/>
    <s v="101000 Plant In Service"/>
    <n v="1"/>
    <n v="420248.61"/>
    <n v="0"/>
    <n v="0"/>
    <n v="0"/>
    <n v="0"/>
    <n v="0"/>
    <n v="420248.61"/>
    <s v="Wyoming"/>
    <d v="2021-12-01T00:00:00"/>
    <x v="0"/>
    <x v="6"/>
    <x v="0"/>
    <s v="Cheyenne Light Fuel &amp; Power Co"/>
    <x v="0"/>
    <x v="8"/>
  </r>
  <r>
    <n v="5"/>
    <n v="122"/>
    <x v="82"/>
    <s v="101000 Plant In Service"/>
    <n v="1"/>
    <n v="420248.61"/>
    <n v="0"/>
    <n v="0"/>
    <n v="0"/>
    <n v="0"/>
    <n v="0"/>
    <n v="420248.61"/>
    <s v="Wyoming"/>
    <d v="2021-12-01T00:00:00"/>
    <x v="0"/>
    <x v="7"/>
    <x v="0"/>
    <s v="Cheyenne Light Fuel &amp; Power Co"/>
    <x v="0"/>
    <x v="8"/>
  </r>
  <r>
    <n v="5"/>
    <n v="122"/>
    <x v="82"/>
    <s v="101000 Plant In Service"/>
    <n v="1"/>
    <n v="420248.61"/>
    <n v="0"/>
    <n v="0"/>
    <n v="0"/>
    <n v="0"/>
    <n v="0"/>
    <n v="420248.61"/>
    <s v="Wyoming"/>
    <d v="2021-12-01T00:00:00"/>
    <x v="0"/>
    <x v="8"/>
    <x v="0"/>
    <s v="Cheyenne Light Fuel &amp; Power Co"/>
    <x v="0"/>
    <x v="8"/>
  </r>
  <r>
    <n v="5"/>
    <n v="122"/>
    <x v="82"/>
    <s v="101000 Plant In Service"/>
    <n v="1"/>
    <n v="420248.61"/>
    <n v="0"/>
    <n v="0"/>
    <n v="0"/>
    <n v="0"/>
    <n v="0"/>
    <n v="420248.61"/>
    <s v="Wyoming"/>
    <d v="2021-12-01T00:00:00"/>
    <x v="0"/>
    <x v="9"/>
    <x v="0"/>
    <s v="Cheyenne Light Fuel &amp; Power Co"/>
    <x v="0"/>
    <x v="8"/>
  </r>
  <r>
    <n v="5"/>
    <n v="122"/>
    <x v="82"/>
    <s v="101000 Plant In Service"/>
    <n v="1"/>
    <n v="420248.61"/>
    <n v="0"/>
    <n v="0"/>
    <n v="0"/>
    <n v="0"/>
    <n v="0"/>
    <n v="420248.61"/>
    <s v="Wyoming"/>
    <d v="2021-12-01T00:00:00"/>
    <x v="0"/>
    <x v="10"/>
    <x v="0"/>
    <s v="Cheyenne Light Fuel &amp; Power Co"/>
    <x v="0"/>
    <x v="8"/>
  </r>
  <r>
    <n v="5"/>
    <n v="122"/>
    <x v="82"/>
    <s v="101000 Plant In Service"/>
    <n v="1"/>
    <n v="420248.61"/>
    <n v="0"/>
    <n v="0"/>
    <n v="0"/>
    <n v="0"/>
    <n v="0"/>
    <n v="420248.61"/>
    <s v="Wyoming"/>
    <d v="2021-12-01T00:00:00"/>
    <x v="0"/>
    <x v="11"/>
    <x v="0"/>
    <s v="Cheyenne Light Fuel &amp; Power Co"/>
    <x v="0"/>
    <x v="8"/>
  </r>
  <r>
    <n v="5"/>
    <n v="122"/>
    <x v="82"/>
    <s v="101000 Plant In Service"/>
    <n v="1"/>
    <n v="420248.61"/>
    <n v="0"/>
    <n v="0"/>
    <n v="0"/>
    <n v="0"/>
    <n v="0"/>
    <n v="420248.61"/>
    <s v="Wyoming"/>
    <d v="2021-12-01T00:00:00"/>
    <x v="0"/>
    <x v="12"/>
    <x v="0"/>
    <s v="Cheyenne Light Fuel &amp; Power Co"/>
    <x v="0"/>
    <x v="8"/>
  </r>
  <r>
    <n v="5"/>
    <n v="122"/>
    <x v="83"/>
    <s v="101000 Plant In Service"/>
    <n v="1"/>
    <n v="458369.77"/>
    <n v="12331.33"/>
    <n v="0"/>
    <n v="0"/>
    <n v="0"/>
    <n v="0"/>
    <n v="470701.10000000003"/>
    <s v="Wyoming"/>
    <d v="2021-12-01T00:00:00"/>
    <x v="0"/>
    <x v="0"/>
    <x v="0"/>
    <s v="Cheyenne Light Fuel &amp; Power Co"/>
    <x v="0"/>
    <x v="8"/>
  </r>
  <r>
    <n v="5"/>
    <n v="122"/>
    <x v="83"/>
    <s v="101000 Plant In Service"/>
    <n v="1"/>
    <n v="470701.10000000003"/>
    <n v="0"/>
    <n v="0"/>
    <n v="0"/>
    <n v="0"/>
    <n v="0"/>
    <n v="470701.10000000003"/>
    <s v="Wyoming"/>
    <d v="2021-12-01T00:00:00"/>
    <x v="0"/>
    <x v="1"/>
    <x v="0"/>
    <s v="Cheyenne Light Fuel &amp; Power Co"/>
    <x v="0"/>
    <x v="8"/>
  </r>
  <r>
    <n v="5"/>
    <n v="122"/>
    <x v="83"/>
    <s v="101000 Plant In Service"/>
    <n v="1"/>
    <n v="470701.10000000003"/>
    <n v="0"/>
    <n v="0"/>
    <n v="0"/>
    <n v="0"/>
    <n v="0"/>
    <n v="470701.10000000003"/>
    <s v="Wyoming"/>
    <d v="2021-12-01T00:00:00"/>
    <x v="0"/>
    <x v="2"/>
    <x v="0"/>
    <s v="Cheyenne Light Fuel &amp; Power Co"/>
    <x v="0"/>
    <x v="8"/>
  </r>
  <r>
    <n v="5"/>
    <n v="122"/>
    <x v="83"/>
    <s v="101000 Plant In Service"/>
    <n v="1"/>
    <n v="470701.10000000003"/>
    <n v="0"/>
    <n v="0"/>
    <n v="0"/>
    <n v="0"/>
    <n v="0"/>
    <n v="470701.10000000003"/>
    <s v="Wyoming"/>
    <d v="2021-12-01T00:00:00"/>
    <x v="0"/>
    <x v="3"/>
    <x v="0"/>
    <s v="Cheyenne Light Fuel &amp; Power Co"/>
    <x v="0"/>
    <x v="8"/>
  </r>
  <r>
    <n v="5"/>
    <n v="122"/>
    <x v="83"/>
    <s v="101000 Plant In Service"/>
    <n v="1"/>
    <n v="470701.10000000003"/>
    <n v="0"/>
    <n v="0"/>
    <n v="0"/>
    <n v="0"/>
    <n v="0"/>
    <n v="470701.10000000003"/>
    <s v="Wyoming"/>
    <d v="2021-12-01T00:00:00"/>
    <x v="0"/>
    <x v="4"/>
    <x v="0"/>
    <s v="Cheyenne Light Fuel &amp; Power Co"/>
    <x v="0"/>
    <x v="8"/>
  </r>
  <r>
    <n v="5"/>
    <n v="122"/>
    <x v="83"/>
    <s v="101000 Plant In Service"/>
    <n v="1"/>
    <n v="470701.10000000003"/>
    <n v="0"/>
    <n v="0"/>
    <n v="0"/>
    <n v="0"/>
    <n v="0"/>
    <n v="470701.10000000003"/>
    <s v="Wyoming"/>
    <d v="2021-12-01T00:00:00"/>
    <x v="0"/>
    <x v="5"/>
    <x v="0"/>
    <s v="Cheyenne Light Fuel &amp; Power Co"/>
    <x v="0"/>
    <x v="8"/>
  </r>
  <r>
    <n v="5"/>
    <n v="122"/>
    <x v="83"/>
    <s v="101000 Plant In Service"/>
    <n v="1"/>
    <n v="470701.10000000003"/>
    <n v="0"/>
    <n v="0"/>
    <n v="0"/>
    <n v="0"/>
    <n v="0"/>
    <n v="470701.10000000003"/>
    <s v="Wyoming"/>
    <d v="2021-12-01T00:00:00"/>
    <x v="0"/>
    <x v="6"/>
    <x v="0"/>
    <s v="Cheyenne Light Fuel &amp; Power Co"/>
    <x v="0"/>
    <x v="8"/>
  </r>
  <r>
    <n v="5"/>
    <n v="122"/>
    <x v="83"/>
    <s v="101000 Plant In Service"/>
    <n v="1"/>
    <n v="470701.10000000003"/>
    <n v="0"/>
    <n v="0"/>
    <n v="0"/>
    <n v="0"/>
    <n v="0"/>
    <n v="470701.10000000003"/>
    <s v="Wyoming"/>
    <d v="2021-12-01T00:00:00"/>
    <x v="0"/>
    <x v="7"/>
    <x v="0"/>
    <s v="Cheyenne Light Fuel &amp; Power Co"/>
    <x v="0"/>
    <x v="8"/>
  </r>
  <r>
    <n v="5"/>
    <n v="122"/>
    <x v="83"/>
    <s v="101000 Plant In Service"/>
    <n v="1"/>
    <n v="470701.10000000003"/>
    <n v="0"/>
    <n v="0"/>
    <n v="0"/>
    <n v="0"/>
    <n v="0"/>
    <n v="470701.10000000003"/>
    <s v="Wyoming"/>
    <d v="2021-12-01T00:00:00"/>
    <x v="0"/>
    <x v="8"/>
    <x v="0"/>
    <s v="Cheyenne Light Fuel &amp; Power Co"/>
    <x v="0"/>
    <x v="8"/>
  </r>
  <r>
    <n v="5"/>
    <n v="122"/>
    <x v="83"/>
    <s v="101000 Plant In Service"/>
    <n v="1"/>
    <n v="470701.10000000003"/>
    <n v="0"/>
    <n v="0"/>
    <n v="0"/>
    <n v="0"/>
    <n v="0"/>
    <n v="470701.10000000003"/>
    <s v="Wyoming"/>
    <d v="2021-12-01T00:00:00"/>
    <x v="0"/>
    <x v="9"/>
    <x v="0"/>
    <s v="Cheyenne Light Fuel &amp; Power Co"/>
    <x v="0"/>
    <x v="8"/>
  </r>
  <r>
    <n v="5"/>
    <n v="122"/>
    <x v="83"/>
    <s v="101000 Plant In Service"/>
    <n v="1"/>
    <n v="470701.10000000003"/>
    <n v="0"/>
    <n v="0"/>
    <n v="0"/>
    <n v="0"/>
    <n v="0"/>
    <n v="470701.10000000003"/>
    <s v="Wyoming"/>
    <d v="2021-12-01T00:00:00"/>
    <x v="0"/>
    <x v="10"/>
    <x v="0"/>
    <s v="Cheyenne Light Fuel &amp; Power Co"/>
    <x v="0"/>
    <x v="8"/>
  </r>
  <r>
    <n v="5"/>
    <n v="122"/>
    <x v="83"/>
    <s v="101000 Plant In Service"/>
    <n v="1"/>
    <n v="470701.10000000003"/>
    <n v="0"/>
    <n v="0"/>
    <n v="0"/>
    <n v="0"/>
    <n v="0"/>
    <n v="470701.10000000003"/>
    <s v="Wyoming"/>
    <d v="2021-12-01T00:00:00"/>
    <x v="0"/>
    <x v="11"/>
    <x v="0"/>
    <s v="Cheyenne Light Fuel &amp; Power Co"/>
    <x v="0"/>
    <x v="8"/>
  </r>
  <r>
    <n v="5"/>
    <n v="122"/>
    <x v="83"/>
    <s v="101000 Plant In Service"/>
    <n v="1"/>
    <n v="470701.10000000003"/>
    <n v="0"/>
    <n v="0"/>
    <n v="0"/>
    <n v="0"/>
    <n v="0"/>
    <n v="470701.10000000003"/>
    <s v="Wyoming"/>
    <d v="2021-12-01T00:00:00"/>
    <x v="0"/>
    <x v="12"/>
    <x v="0"/>
    <s v="Cheyenne Light Fuel &amp; Power Co"/>
    <x v="0"/>
    <x v="8"/>
  </r>
  <r>
    <n v="5"/>
    <n v="122"/>
    <x v="84"/>
    <s v="101000 Plant In Service"/>
    <n v="1"/>
    <n v="451330.29000000004"/>
    <n v="341762.05"/>
    <n v="0"/>
    <n v="0"/>
    <n v="0"/>
    <n v="0"/>
    <n v="793092.34"/>
    <s v="Wyoming"/>
    <d v="2021-12-01T00:00:00"/>
    <x v="0"/>
    <x v="0"/>
    <x v="0"/>
    <s v="Cheyenne Light Fuel &amp; Power Co"/>
    <x v="0"/>
    <x v="9"/>
  </r>
  <r>
    <n v="5"/>
    <n v="122"/>
    <x v="84"/>
    <s v="101000 Plant In Service"/>
    <n v="1"/>
    <n v="793092.34"/>
    <n v="0"/>
    <n v="0"/>
    <n v="0"/>
    <n v="0"/>
    <n v="0"/>
    <n v="793092.34"/>
    <s v="Wyoming"/>
    <d v="2021-12-01T00:00:00"/>
    <x v="0"/>
    <x v="1"/>
    <x v="0"/>
    <s v="Cheyenne Light Fuel &amp; Power Co"/>
    <x v="0"/>
    <x v="9"/>
  </r>
  <r>
    <n v="5"/>
    <n v="122"/>
    <x v="84"/>
    <s v="101000 Plant In Service"/>
    <n v="1"/>
    <n v="793092.34"/>
    <n v="0"/>
    <n v="0"/>
    <n v="0"/>
    <n v="0"/>
    <n v="0"/>
    <n v="793092.34"/>
    <s v="Wyoming"/>
    <d v="2021-12-01T00:00:00"/>
    <x v="0"/>
    <x v="2"/>
    <x v="0"/>
    <s v="Cheyenne Light Fuel &amp; Power Co"/>
    <x v="0"/>
    <x v="9"/>
  </r>
  <r>
    <n v="5"/>
    <n v="122"/>
    <x v="84"/>
    <s v="101000 Plant In Service"/>
    <n v="1"/>
    <n v="793092.34"/>
    <n v="0"/>
    <n v="0"/>
    <n v="0"/>
    <n v="0"/>
    <n v="0"/>
    <n v="793092.34"/>
    <s v="Wyoming"/>
    <d v="2021-12-01T00:00:00"/>
    <x v="0"/>
    <x v="3"/>
    <x v="0"/>
    <s v="Cheyenne Light Fuel &amp; Power Co"/>
    <x v="0"/>
    <x v="9"/>
  </r>
  <r>
    <n v="5"/>
    <n v="122"/>
    <x v="84"/>
    <s v="101000 Plant In Service"/>
    <n v="1"/>
    <n v="793092.34"/>
    <n v="0"/>
    <n v="0"/>
    <n v="0"/>
    <n v="0"/>
    <n v="0"/>
    <n v="793092.34"/>
    <s v="Wyoming"/>
    <d v="2021-12-01T00:00:00"/>
    <x v="0"/>
    <x v="4"/>
    <x v="0"/>
    <s v="Cheyenne Light Fuel &amp; Power Co"/>
    <x v="0"/>
    <x v="9"/>
  </r>
  <r>
    <n v="5"/>
    <n v="122"/>
    <x v="84"/>
    <s v="101000 Plant In Service"/>
    <n v="1"/>
    <n v="793092.34"/>
    <n v="0"/>
    <n v="0"/>
    <n v="0"/>
    <n v="0"/>
    <n v="0"/>
    <n v="793092.34"/>
    <s v="Wyoming"/>
    <d v="2021-12-01T00:00:00"/>
    <x v="0"/>
    <x v="5"/>
    <x v="0"/>
    <s v="Cheyenne Light Fuel &amp; Power Co"/>
    <x v="0"/>
    <x v="9"/>
  </r>
  <r>
    <n v="5"/>
    <n v="122"/>
    <x v="84"/>
    <s v="101000 Plant In Service"/>
    <n v="1"/>
    <n v="793092.34"/>
    <n v="0"/>
    <n v="0"/>
    <n v="0"/>
    <n v="0"/>
    <n v="0"/>
    <n v="793092.34"/>
    <s v="Wyoming"/>
    <d v="2021-12-01T00:00:00"/>
    <x v="0"/>
    <x v="6"/>
    <x v="0"/>
    <s v="Cheyenne Light Fuel &amp; Power Co"/>
    <x v="0"/>
    <x v="9"/>
  </r>
  <r>
    <n v="5"/>
    <n v="122"/>
    <x v="84"/>
    <s v="101000 Plant In Service"/>
    <n v="1"/>
    <n v="793092.34"/>
    <n v="0"/>
    <n v="0"/>
    <n v="0"/>
    <n v="0"/>
    <n v="0"/>
    <n v="793092.34"/>
    <s v="Wyoming"/>
    <d v="2021-12-01T00:00:00"/>
    <x v="0"/>
    <x v="7"/>
    <x v="0"/>
    <s v="Cheyenne Light Fuel &amp; Power Co"/>
    <x v="0"/>
    <x v="9"/>
  </r>
  <r>
    <n v="5"/>
    <n v="122"/>
    <x v="84"/>
    <s v="101000 Plant In Service"/>
    <n v="1"/>
    <n v="793092.34"/>
    <n v="0"/>
    <n v="0"/>
    <n v="0"/>
    <n v="0"/>
    <n v="0"/>
    <n v="793092.34"/>
    <s v="Wyoming"/>
    <d v="2021-12-01T00:00:00"/>
    <x v="0"/>
    <x v="8"/>
    <x v="0"/>
    <s v="Cheyenne Light Fuel &amp; Power Co"/>
    <x v="0"/>
    <x v="9"/>
  </r>
  <r>
    <n v="5"/>
    <n v="122"/>
    <x v="84"/>
    <s v="101000 Plant In Service"/>
    <n v="1"/>
    <n v="793092.34"/>
    <n v="0"/>
    <n v="0"/>
    <n v="0"/>
    <n v="0"/>
    <n v="0"/>
    <n v="793092.34"/>
    <s v="Wyoming"/>
    <d v="2021-12-01T00:00:00"/>
    <x v="0"/>
    <x v="9"/>
    <x v="0"/>
    <s v="Cheyenne Light Fuel &amp; Power Co"/>
    <x v="0"/>
    <x v="9"/>
  </r>
  <r>
    <n v="5"/>
    <n v="122"/>
    <x v="84"/>
    <s v="101000 Plant In Service"/>
    <n v="1"/>
    <n v="793092.34"/>
    <n v="0"/>
    <n v="0"/>
    <n v="0"/>
    <n v="0"/>
    <n v="0"/>
    <n v="793092.34"/>
    <s v="Wyoming"/>
    <d v="2021-12-01T00:00:00"/>
    <x v="0"/>
    <x v="10"/>
    <x v="0"/>
    <s v="Cheyenne Light Fuel &amp; Power Co"/>
    <x v="0"/>
    <x v="9"/>
  </r>
  <r>
    <n v="5"/>
    <n v="122"/>
    <x v="84"/>
    <s v="101000 Plant In Service"/>
    <n v="1"/>
    <n v="793092.34"/>
    <n v="0"/>
    <n v="0"/>
    <n v="0"/>
    <n v="0"/>
    <n v="0"/>
    <n v="793092.34"/>
    <s v="Wyoming"/>
    <d v="2021-12-01T00:00:00"/>
    <x v="0"/>
    <x v="11"/>
    <x v="0"/>
    <s v="Cheyenne Light Fuel &amp; Power Co"/>
    <x v="0"/>
    <x v="9"/>
  </r>
  <r>
    <n v="5"/>
    <n v="122"/>
    <x v="84"/>
    <s v="101000 Plant In Service"/>
    <n v="1"/>
    <n v="793092.34"/>
    <n v="0"/>
    <n v="0"/>
    <n v="0"/>
    <n v="0"/>
    <n v="0"/>
    <n v="793092.34"/>
    <s v="Wyoming"/>
    <d v="2021-12-01T00:00:00"/>
    <x v="0"/>
    <x v="12"/>
    <x v="0"/>
    <s v="Cheyenne Light Fuel &amp; Power Co"/>
    <x v="0"/>
    <x v="9"/>
  </r>
  <r>
    <n v="5"/>
    <n v="122"/>
    <x v="85"/>
    <s v="101000 Plant In Service"/>
    <n v="1"/>
    <n v="741020.53"/>
    <n v="0"/>
    <n v="0"/>
    <n v="0"/>
    <n v="0"/>
    <n v="0"/>
    <n v="741020.53"/>
    <s v="Wyoming"/>
    <d v="2021-12-01T00:00:00"/>
    <x v="0"/>
    <x v="0"/>
    <x v="0"/>
    <s v="Cheyenne Light Fuel &amp; Power Co"/>
    <x v="0"/>
    <x v="9"/>
  </r>
  <r>
    <n v="5"/>
    <n v="122"/>
    <x v="85"/>
    <s v="101000 Plant In Service"/>
    <n v="1"/>
    <n v="741020.53"/>
    <n v="0"/>
    <n v="0"/>
    <n v="0"/>
    <n v="0"/>
    <n v="0"/>
    <n v="741020.53"/>
    <s v="Wyoming"/>
    <d v="2021-12-01T00:00:00"/>
    <x v="0"/>
    <x v="1"/>
    <x v="0"/>
    <s v="Cheyenne Light Fuel &amp; Power Co"/>
    <x v="0"/>
    <x v="9"/>
  </r>
  <r>
    <n v="5"/>
    <n v="122"/>
    <x v="85"/>
    <s v="101000 Plant In Service"/>
    <n v="1"/>
    <n v="741020.53"/>
    <n v="0"/>
    <n v="0"/>
    <n v="0"/>
    <n v="0"/>
    <n v="0"/>
    <n v="741020.53"/>
    <s v="Wyoming"/>
    <d v="2021-12-01T00:00:00"/>
    <x v="0"/>
    <x v="2"/>
    <x v="0"/>
    <s v="Cheyenne Light Fuel &amp; Power Co"/>
    <x v="0"/>
    <x v="9"/>
  </r>
  <r>
    <n v="5"/>
    <n v="122"/>
    <x v="85"/>
    <s v="101000 Plant In Service"/>
    <n v="1"/>
    <n v="741020.53"/>
    <n v="0"/>
    <n v="0"/>
    <n v="0"/>
    <n v="0"/>
    <n v="0"/>
    <n v="741020.53"/>
    <s v="Wyoming"/>
    <d v="2021-12-01T00:00:00"/>
    <x v="0"/>
    <x v="3"/>
    <x v="0"/>
    <s v="Cheyenne Light Fuel &amp; Power Co"/>
    <x v="0"/>
    <x v="9"/>
  </r>
  <r>
    <n v="5"/>
    <n v="122"/>
    <x v="85"/>
    <s v="101000 Plant In Service"/>
    <n v="1"/>
    <n v="741020.53"/>
    <n v="0"/>
    <n v="0"/>
    <n v="0"/>
    <n v="0"/>
    <n v="0"/>
    <n v="741020.53"/>
    <s v="Wyoming"/>
    <d v="2021-12-01T00:00:00"/>
    <x v="0"/>
    <x v="4"/>
    <x v="0"/>
    <s v="Cheyenne Light Fuel &amp; Power Co"/>
    <x v="0"/>
    <x v="9"/>
  </r>
  <r>
    <n v="5"/>
    <n v="122"/>
    <x v="85"/>
    <s v="101000 Plant In Service"/>
    <n v="1"/>
    <n v="741020.53"/>
    <n v="0"/>
    <n v="0"/>
    <n v="0"/>
    <n v="0"/>
    <n v="0"/>
    <n v="741020.53"/>
    <s v="Wyoming"/>
    <d v="2021-12-01T00:00:00"/>
    <x v="0"/>
    <x v="5"/>
    <x v="0"/>
    <s v="Cheyenne Light Fuel &amp; Power Co"/>
    <x v="0"/>
    <x v="9"/>
  </r>
  <r>
    <n v="5"/>
    <n v="122"/>
    <x v="85"/>
    <s v="101000 Plant In Service"/>
    <n v="1"/>
    <n v="741020.53"/>
    <n v="0"/>
    <n v="0"/>
    <n v="0"/>
    <n v="0"/>
    <n v="0"/>
    <n v="741020.53"/>
    <s v="Wyoming"/>
    <d v="2021-12-01T00:00:00"/>
    <x v="0"/>
    <x v="6"/>
    <x v="0"/>
    <s v="Cheyenne Light Fuel &amp; Power Co"/>
    <x v="0"/>
    <x v="9"/>
  </r>
  <r>
    <n v="5"/>
    <n v="122"/>
    <x v="85"/>
    <s v="101000 Plant In Service"/>
    <n v="1"/>
    <n v="741020.53"/>
    <n v="0"/>
    <n v="0"/>
    <n v="0"/>
    <n v="0"/>
    <n v="0"/>
    <n v="741020.53"/>
    <s v="Wyoming"/>
    <d v="2021-12-01T00:00:00"/>
    <x v="0"/>
    <x v="7"/>
    <x v="0"/>
    <s v="Cheyenne Light Fuel &amp; Power Co"/>
    <x v="0"/>
    <x v="9"/>
  </r>
  <r>
    <n v="5"/>
    <n v="122"/>
    <x v="85"/>
    <s v="101000 Plant In Service"/>
    <n v="1"/>
    <n v="741020.53"/>
    <n v="0"/>
    <n v="0"/>
    <n v="0"/>
    <n v="0"/>
    <n v="0"/>
    <n v="741020.53"/>
    <s v="Wyoming"/>
    <d v="2021-12-01T00:00:00"/>
    <x v="0"/>
    <x v="8"/>
    <x v="0"/>
    <s v="Cheyenne Light Fuel &amp; Power Co"/>
    <x v="0"/>
    <x v="9"/>
  </r>
  <r>
    <n v="5"/>
    <n v="122"/>
    <x v="85"/>
    <s v="101000 Plant In Service"/>
    <n v="1"/>
    <n v="741020.53"/>
    <n v="0"/>
    <n v="-666675"/>
    <n v="0"/>
    <n v="0"/>
    <n v="0"/>
    <n v="74345.53"/>
    <s v="Wyoming"/>
    <d v="2021-12-01T00:00:00"/>
    <x v="0"/>
    <x v="9"/>
    <x v="0"/>
    <s v="Cheyenne Light Fuel &amp; Power Co"/>
    <x v="0"/>
    <x v="9"/>
  </r>
  <r>
    <n v="5"/>
    <n v="122"/>
    <x v="85"/>
    <s v="101000 Plant In Service"/>
    <n v="1"/>
    <n v="74345.53"/>
    <n v="0"/>
    <n v="0"/>
    <n v="0"/>
    <n v="0"/>
    <n v="0"/>
    <n v="74345.53"/>
    <s v="Wyoming"/>
    <d v="2021-12-01T00:00:00"/>
    <x v="0"/>
    <x v="10"/>
    <x v="0"/>
    <s v="Cheyenne Light Fuel &amp; Power Co"/>
    <x v="0"/>
    <x v="9"/>
  </r>
  <r>
    <n v="5"/>
    <n v="122"/>
    <x v="85"/>
    <s v="101000 Plant In Service"/>
    <n v="1"/>
    <n v="74345.53"/>
    <n v="0"/>
    <n v="0"/>
    <n v="0"/>
    <n v="0"/>
    <n v="0"/>
    <n v="74345.53"/>
    <s v="Wyoming"/>
    <d v="2021-12-01T00:00:00"/>
    <x v="0"/>
    <x v="11"/>
    <x v="0"/>
    <s v="Cheyenne Light Fuel &amp; Power Co"/>
    <x v="0"/>
    <x v="9"/>
  </r>
  <r>
    <n v="5"/>
    <n v="122"/>
    <x v="85"/>
    <s v="101000 Plant In Service"/>
    <n v="1"/>
    <n v="74345.53"/>
    <n v="0"/>
    <n v="0"/>
    <n v="0"/>
    <n v="0"/>
    <n v="0"/>
    <n v="74345.53"/>
    <s v="Wyoming"/>
    <d v="2021-12-01T00:00:00"/>
    <x v="0"/>
    <x v="12"/>
    <x v="0"/>
    <s v="Cheyenne Light Fuel &amp; Power Co"/>
    <x v="0"/>
    <x v="9"/>
  </r>
  <r>
    <n v="5"/>
    <n v="122"/>
    <x v="86"/>
    <s v="101000 Plant In Service"/>
    <n v="1"/>
    <n v="0"/>
    <n v="0"/>
    <n v="0"/>
    <n v="0"/>
    <n v="0"/>
    <n v="0"/>
    <n v="0"/>
    <s v="Wyoming"/>
    <d v="2021-12-01T00:00:00"/>
    <x v="0"/>
    <x v="0"/>
    <x v="0"/>
    <s v="Cheyenne Light Fuel &amp; Power Co"/>
    <x v="0"/>
    <x v="10"/>
  </r>
  <r>
    <n v="5"/>
    <n v="122"/>
    <x v="86"/>
    <s v="101000 Plant In Service"/>
    <n v="1"/>
    <n v="0"/>
    <n v="0"/>
    <n v="0"/>
    <n v="0"/>
    <n v="0"/>
    <n v="0"/>
    <n v="0"/>
    <s v="Wyoming"/>
    <d v="2021-12-01T00:00:00"/>
    <x v="0"/>
    <x v="1"/>
    <x v="0"/>
    <s v="Cheyenne Light Fuel &amp; Power Co"/>
    <x v="0"/>
    <x v="10"/>
  </r>
  <r>
    <n v="5"/>
    <n v="122"/>
    <x v="86"/>
    <s v="101000 Plant In Service"/>
    <n v="1"/>
    <n v="0"/>
    <n v="0"/>
    <n v="0"/>
    <n v="0"/>
    <n v="0"/>
    <n v="0"/>
    <n v="0"/>
    <s v="Wyoming"/>
    <d v="2021-12-01T00:00:00"/>
    <x v="0"/>
    <x v="2"/>
    <x v="0"/>
    <s v="Cheyenne Light Fuel &amp; Power Co"/>
    <x v="0"/>
    <x v="10"/>
  </r>
  <r>
    <n v="5"/>
    <n v="122"/>
    <x v="86"/>
    <s v="101000 Plant In Service"/>
    <n v="1"/>
    <n v="0"/>
    <n v="0"/>
    <n v="0"/>
    <n v="0"/>
    <n v="0"/>
    <n v="0"/>
    <n v="0"/>
    <s v="Wyoming"/>
    <d v="2021-12-01T00:00:00"/>
    <x v="0"/>
    <x v="3"/>
    <x v="0"/>
    <s v="Cheyenne Light Fuel &amp; Power Co"/>
    <x v="0"/>
    <x v="10"/>
  </r>
  <r>
    <n v="5"/>
    <n v="122"/>
    <x v="86"/>
    <s v="101000 Plant In Service"/>
    <n v="1"/>
    <n v="0"/>
    <n v="0"/>
    <n v="0"/>
    <n v="0"/>
    <n v="0"/>
    <n v="0"/>
    <n v="0"/>
    <s v="Wyoming"/>
    <d v="2021-12-01T00:00:00"/>
    <x v="0"/>
    <x v="4"/>
    <x v="0"/>
    <s v="Cheyenne Light Fuel &amp; Power Co"/>
    <x v="0"/>
    <x v="10"/>
  </r>
  <r>
    <n v="5"/>
    <n v="122"/>
    <x v="86"/>
    <s v="101000 Plant In Service"/>
    <n v="1"/>
    <n v="0"/>
    <n v="0"/>
    <n v="0"/>
    <n v="0"/>
    <n v="0"/>
    <n v="0"/>
    <n v="0"/>
    <s v="Wyoming"/>
    <d v="2021-12-01T00:00:00"/>
    <x v="0"/>
    <x v="5"/>
    <x v="0"/>
    <s v="Cheyenne Light Fuel &amp; Power Co"/>
    <x v="0"/>
    <x v="10"/>
  </r>
  <r>
    <n v="5"/>
    <n v="122"/>
    <x v="86"/>
    <s v="101000 Plant In Service"/>
    <n v="1"/>
    <n v="0"/>
    <n v="0"/>
    <n v="0"/>
    <n v="0"/>
    <n v="0"/>
    <n v="0"/>
    <n v="0"/>
    <s v="Wyoming"/>
    <d v="2021-12-01T00:00:00"/>
    <x v="0"/>
    <x v="6"/>
    <x v="0"/>
    <s v="Cheyenne Light Fuel &amp; Power Co"/>
    <x v="0"/>
    <x v="10"/>
  </r>
  <r>
    <n v="5"/>
    <n v="122"/>
    <x v="86"/>
    <s v="101000 Plant In Service"/>
    <n v="1"/>
    <n v="0"/>
    <n v="0"/>
    <n v="0"/>
    <n v="0"/>
    <n v="0"/>
    <n v="0"/>
    <n v="0"/>
    <s v="Wyoming"/>
    <d v="2021-12-01T00:00:00"/>
    <x v="0"/>
    <x v="7"/>
    <x v="0"/>
    <s v="Cheyenne Light Fuel &amp; Power Co"/>
    <x v="0"/>
    <x v="10"/>
  </r>
  <r>
    <n v="5"/>
    <n v="122"/>
    <x v="86"/>
    <s v="101000 Plant In Service"/>
    <n v="1"/>
    <n v="0"/>
    <n v="0"/>
    <n v="0"/>
    <n v="0"/>
    <n v="0"/>
    <n v="0"/>
    <n v="0"/>
    <s v="Wyoming"/>
    <d v="2021-12-01T00:00:00"/>
    <x v="0"/>
    <x v="8"/>
    <x v="0"/>
    <s v="Cheyenne Light Fuel &amp; Power Co"/>
    <x v="0"/>
    <x v="10"/>
  </r>
  <r>
    <n v="5"/>
    <n v="122"/>
    <x v="86"/>
    <s v="101000 Plant In Service"/>
    <n v="1"/>
    <n v="0"/>
    <n v="0"/>
    <n v="0"/>
    <n v="0"/>
    <n v="0"/>
    <n v="0"/>
    <n v="0"/>
    <s v="Wyoming"/>
    <d v="2021-12-01T00:00:00"/>
    <x v="0"/>
    <x v="9"/>
    <x v="0"/>
    <s v="Cheyenne Light Fuel &amp; Power Co"/>
    <x v="0"/>
    <x v="10"/>
  </r>
  <r>
    <n v="5"/>
    <n v="122"/>
    <x v="86"/>
    <s v="101000 Plant In Service"/>
    <n v="1"/>
    <n v="0"/>
    <n v="0"/>
    <n v="0"/>
    <n v="0"/>
    <n v="0"/>
    <n v="0"/>
    <n v="0"/>
    <s v="Wyoming"/>
    <d v="2021-12-01T00:00:00"/>
    <x v="0"/>
    <x v="10"/>
    <x v="0"/>
    <s v="Cheyenne Light Fuel &amp; Power Co"/>
    <x v="0"/>
    <x v="10"/>
  </r>
  <r>
    <n v="5"/>
    <n v="122"/>
    <x v="86"/>
    <s v="101000 Plant In Service"/>
    <n v="1"/>
    <n v="0"/>
    <n v="0"/>
    <n v="0"/>
    <n v="0"/>
    <n v="0"/>
    <n v="0"/>
    <n v="0"/>
    <s v="Wyoming"/>
    <d v="2021-12-01T00:00:00"/>
    <x v="0"/>
    <x v="11"/>
    <x v="0"/>
    <s v="Cheyenne Light Fuel &amp; Power Co"/>
    <x v="0"/>
    <x v="10"/>
  </r>
  <r>
    <n v="5"/>
    <n v="122"/>
    <x v="86"/>
    <s v="101000 Plant In Service"/>
    <n v="1"/>
    <n v="0"/>
    <n v="0"/>
    <n v="0"/>
    <n v="0"/>
    <n v="0"/>
    <n v="0"/>
    <n v="0"/>
    <s v="Wyoming"/>
    <d v="2021-12-01T00:00:00"/>
    <x v="0"/>
    <x v="12"/>
    <x v="0"/>
    <s v="Cheyenne Light Fuel &amp; Power Co"/>
    <x v="0"/>
    <x v="10"/>
  </r>
  <r>
    <n v="5"/>
    <n v="103"/>
    <x v="87"/>
    <s v="101000 Plant In Service"/>
    <n v="1"/>
    <n v="0"/>
    <n v="0"/>
    <n v="0"/>
    <n v="0"/>
    <n v="0"/>
    <n v="0"/>
    <n v="0"/>
    <s v="Wyoming"/>
    <d v="2021-12-01T00:00:00"/>
    <x v="0"/>
    <x v="0"/>
    <x v="2"/>
    <s v="Cheyenne Light Fuel &amp; Power Co"/>
    <x v="5"/>
    <x v="34"/>
  </r>
  <r>
    <n v="5"/>
    <n v="103"/>
    <x v="87"/>
    <s v="101000 Plant In Service"/>
    <n v="1"/>
    <n v="0"/>
    <n v="0"/>
    <n v="0"/>
    <n v="0"/>
    <n v="0"/>
    <n v="0"/>
    <n v="0"/>
    <s v="Wyoming"/>
    <d v="2021-12-01T00:00:00"/>
    <x v="0"/>
    <x v="1"/>
    <x v="2"/>
    <s v="Cheyenne Light Fuel &amp; Power Co"/>
    <x v="5"/>
    <x v="34"/>
  </r>
  <r>
    <n v="5"/>
    <n v="103"/>
    <x v="87"/>
    <s v="101000 Plant In Service"/>
    <n v="1"/>
    <n v="0"/>
    <n v="0"/>
    <n v="0"/>
    <n v="0"/>
    <n v="0"/>
    <n v="0"/>
    <n v="0"/>
    <s v="Wyoming"/>
    <d v="2021-12-01T00:00:00"/>
    <x v="0"/>
    <x v="2"/>
    <x v="2"/>
    <s v="Cheyenne Light Fuel &amp; Power Co"/>
    <x v="5"/>
    <x v="34"/>
  </r>
  <r>
    <n v="5"/>
    <n v="103"/>
    <x v="87"/>
    <s v="101000 Plant In Service"/>
    <n v="1"/>
    <n v="0"/>
    <n v="0"/>
    <n v="0"/>
    <n v="0"/>
    <n v="0"/>
    <n v="0"/>
    <n v="0"/>
    <s v="Wyoming"/>
    <d v="2021-12-01T00:00:00"/>
    <x v="0"/>
    <x v="3"/>
    <x v="2"/>
    <s v="Cheyenne Light Fuel &amp; Power Co"/>
    <x v="5"/>
    <x v="34"/>
  </r>
  <r>
    <n v="5"/>
    <n v="103"/>
    <x v="87"/>
    <s v="101000 Plant In Service"/>
    <n v="1"/>
    <n v="0"/>
    <n v="0"/>
    <n v="0"/>
    <n v="0"/>
    <n v="0"/>
    <n v="0"/>
    <n v="0"/>
    <s v="Wyoming"/>
    <d v="2021-12-01T00:00:00"/>
    <x v="0"/>
    <x v="4"/>
    <x v="2"/>
    <s v="Cheyenne Light Fuel &amp; Power Co"/>
    <x v="5"/>
    <x v="34"/>
  </r>
  <r>
    <n v="5"/>
    <n v="103"/>
    <x v="87"/>
    <s v="101000 Plant In Service"/>
    <n v="1"/>
    <n v="0"/>
    <n v="0"/>
    <n v="0"/>
    <n v="0"/>
    <n v="0"/>
    <n v="0"/>
    <n v="0"/>
    <s v="Wyoming"/>
    <d v="2021-12-01T00:00:00"/>
    <x v="0"/>
    <x v="5"/>
    <x v="2"/>
    <s v="Cheyenne Light Fuel &amp; Power Co"/>
    <x v="5"/>
    <x v="34"/>
  </r>
  <r>
    <n v="5"/>
    <n v="103"/>
    <x v="87"/>
    <s v="101000 Plant In Service"/>
    <n v="1"/>
    <n v="0"/>
    <n v="0"/>
    <n v="0"/>
    <n v="0"/>
    <n v="0"/>
    <n v="0"/>
    <n v="0"/>
    <s v="Wyoming"/>
    <d v="2021-12-01T00:00:00"/>
    <x v="0"/>
    <x v="6"/>
    <x v="2"/>
    <s v="Cheyenne Light Fuel &amp; Power Co"/>
    <x v="5"/>
    <x v="34"/>
  </r>
  <r>
    <n v="5"/>
    <n v="103"/>
    <x v="87"/>
    <s v="101000 Plant In Service"/>
    <n v="1"/>
    <n v="0"/>
    <n v="0"/>
    <n v="0"/>
    <n v="0"/>
    <n v="0"/>
    <n v="0"/>
    <n v="0"/>
    <s v="Wyoming"/>
    <d v="2021-12-01T00:00:00"/>
    <x v="0"/>
    <x v="7"/>
    <x v="2"/>
    <s v="Cheyenne Light Fuel &amp; Power Co"/>
    <x v="5"/>
    <x v="34"/>
  </r>
  <r>
    <n v="5"/>
    <n v="103"/>
    <x v="87"/>
    <s v="101000 Plant In Service"/>
    <n v="1"/>
    <n v="0"/>
    <n v="0"/>
    <n v="0"/>
    <n v="0"/>
    <n v="0"/>
    <n v="0"/>
    <n v="0"/>
    <s v="Wyoming"/>
    <d v="2021-12-01T00:00:00"/>
    <x v="0"/>
    <x v="8"/>
    <x v="2"/>
    <s v="Cheyenne Light Fuel &amp; Power Co"/>
    <x v="5"/>
    <x v="34"/>
  </r>
  <r>
    <n v="5"/>
    <n v="103"/>
    <x v="87"/>
    <s v="101000 Plant In Service"/>
    <n v="1"/>
    <n v="0"/>
    <n v="0"/>
    <n v="0"/>
    <n v="0"/>
    <n v="0"/>
    <n v="0"/>
    <n v="0"/>
    <s v="Wyoming"/>
    <d v="2021-12-01T00:00:00"/>
    <x v="0"/>
    <x v="9"/>
    <x v="2"/>
    <s v="Cheyenne Light Fuel &amp; Power Co"/>
    <x v="5"/>
    <x v="34"/>
  </r>
  <r>
    <n v="5"/>
    <n v="103"/>
    <x v="87"/>
    <s v="101000 Plant In Service"/>
    <n v="1"/>
    <n v="0"/>
    <n v="0"/>
    <n v="0"/>
    <n v="0"/>
    <n v="0"/>
    <n v="0"/>
    <n v="0"/>
    <s v="Wyoming"/>
    <d v="2021-12-01T00:00:00"/>
    <x v="0"/>
    <x v="10"/>
    <x v="2"/>
    <s v="Cheyenne Light Fuel &amp; Power Co"/>
    <x v="5"/>
    <x v="34"/>
  </r>
  <r>
    <n v="5"/>
    <n v="103"/>
    <x v="87"/>
    <s v="101000 Plant In Service"/>
    <n v="1"/>
    <n v="0"/>
    <n v="0"/>
    <n v="0"/>
    <n v="0"/>
    <n v="0"/>
    <n v="0"/>
    <n v="0"/>
    <s v="Wyoming"/>
    <d v="2021-12-01T00:00:00"/>
    <x v="0"/>
    <x v="11"/>
    <x v="2"/>
    <s v="Cheyenne Light Fuel &amp; Power Co"/>
    <x v="5"/>
    <x v="34"/>
  </r>
  <r>
    <n v="5"/>
    <n v="103"/>
    <x v="87"/>
    <s v="101000 Plant In Service"/>
    <n v="1"/>
    <n v="0"/>
    <n v="0"/>
    <n v="0"/>
    <n v="0"/>
    <n v="0"/>
    <n v="0"/>
    <n v="0"/>
    <s v="Wyoming"/>
    <d v="2021-12-01T00:00:00"/>
    <x v="0"/>
    <x v="12"/>
    <x v="2"/>
    <s v="Cheyenne Light Fuel &amp; Power Co"/>
    <x v="5"/>
    <x v="34"/>
  </r>
  <r>
    <n v="5"/>
    <n v="103"/>
    <x v="88"/>
    <s v="101000 Plant In Service"/>
    <n v="1"/>
    <n v="0"/>
    <n v="0"/>
    <n v="0"/>
    <n v="0"/>
    <n v="0"/>
    <n v="0"/>
    <n v="0"/>
    <s v="Wyoming"/>
    <d v="2021-12-01T00:00:00"/>
    <x v="0"/>
    <x v="0"/>
    <x v="2"/>
    <s v="Cheyenne Light Fuel &amp; Power Co"/>
    <x v="5"/>
    <x v="34"/>
  </r>
  <r>
    <n v="5"/>
    <n v="103"/>
    <x v="88"/>
    <s v="101000 Plant In Service"/>
    <n v="1"/>
    <n v="0"/>
    <n v="0"/>
    <n v="0"/>
    <n v="0"/>
    <n v="0"/>
    <n v="0"/>
    <n v="0"/>
    <s v="Wyoming"/>
    <d v="2021-12-01T00:00:00"/>
    <x v="0"/>
    <x v="1"/>
    <x v="2"/>
    <s v="Cheyenne Light Fuel &amp; Power Co"/>
    <x v="5"/>
    <x v="34"/>
  </r>
  <r>
    <n v="5"/>
    <n v="103"/>
    <x v="88"/>
    <s v="101000 Plant In Service"/>
    <n v="1"/>
    <n v="0"/>
    <n v="0"/>
    <n v="0"/>
    <n v="0"/>
    <n v="0"/>
    <n v="0"/>
    <n v="0"/>
    <s v="Wyoming"/>
    <d v="2021-12-01T00:00:00"/>
    <x v="0"/>
    <x v="2"/>
    <x v="2"/>
    <s v="Cheyenne Light Fuel &amp; Power Co"/>
    <x v="5"/>
    <x v="34"/>
  </r>
  <r>
    <n v="5"/>
    <n v="103"/>
    <x v="88"/>
    <s v="101000 Plant In Service"/>
    <n v="1"/>
    <n v="0"/>
    <n v="0"/>
    <n v="0"/>
    <n v="0"/>
    <n v="0"/>
    <n v="0"/>
    <n v="0"/>
    <s v="Wyoming"/>
    <d v="2021-12-01T00:00:00"/>
    <x v="0"/>
    <x v="3"/>
    <x v="2"/>
    <s v="Cheyenne Light Fuel &amp; Power Co"/>
    <x v="5"/>
    <x v="34"/>
  </r>
  <r>
    <n v="5"/>
    <n v="103"/>
    <x v="88"/>
    <s v="101000 Plant In Service"/>
    <n v="1"/>
    <n v="0"/>
    <n v="0"/>
    <n v="0"/>
    <n v="0"/>
    <n v="0"/>
    <n v="0"/>
    <n v="0"/>
    <s v="Wyoming"/>
    <d v="2021-12-01T00:00:00"/>
    <x v="0"/>
    <x v="4"/>
    <x v="2"/>
    <s v="Cheyenne Light Fuel &amp; Power Co"/>
    <x v="5"/>
    <x v="34"/>
  </r>
  <r>
    <n v="5"/>
    <n v="103"/>
    <x v="88"/>
    <s v="101000 Plant In Service"/>
    <n v="1"/>
    <n v="0"/>
    <n v="0"/>
    <n v="0"/>
    <n v="0"/>
    <n v="0"/>
    <n v="0"/>
    <n v="0"/>
    <s v="Wyoming"/>
    <d v="2021-12-01T00:00:00"/>
    <x v="0"/>
    <x v="5"/>
    <x v="2"/>
    <s v="Cheyenne Light Fuel &amp; Power Co"/>
    <x v="5"/>
    <x v="34"/>
  </r>
  <r>
    <n v="5"/>
    <n v="103"/>
    <x v="88"/>
    <s v="101000 Plant In Service"/>
    <n v="1"/>
    <n v="0"/>
    <n v="0"/>
    <n v="0"/>
    <n v="0"/>
    <n v="0"/>
    <n v="0"/>
    <n v="0"/>
    <s v="Wyoming"/>
    <d v="2021-12-01T00:00:00"/>
    <x v="0"/>
    <x v="6"/>
    <x v="2"/>
    <s v="Cheyenne Light Fuel &amp; Power Co"/>
    <x v="5"/>
    <x v="34"/>
  </r>
  <r>
    <n v="5"/>
    <n v="103"/>
    <x v="88"/>
    <s v="101000 Plant In Service"/>
    <n v="1"/>
    <n v="0"/>
    <n v="0"/>
    <n v="0"/>
    <n v="0"/>
    <n v="0"/>
    <n v="0"/>
    <n v="0"/>
    <s v="Wyoming"/>
    <d v="2021-12-01T00:00:00"/>
    <x v="0"/>
    <x v="7"/>
    <x v="2"/>
    <s v="Cheyenne Light Fuel &amp; Power Co"/>
    <x v="5"/>
    <x v="34"/>
  </r>
  <r>
    <n v="5"/>
    <n v="103"/>
    <x v="88"/>
    <s v="101000 Plant In Service"/>
    <n v="1"/>
    <n v="0"/>
    <n v="0"/>
    <n v="0"/>
    <n v="0"/>
    <n v="0"/>
    <n v="0"/>
    <n v="0"/>
    <s v="Wyoming"/>
    <d v="2021-12-01T00:00:00"/>
    <x v="0"/>
    <x v="8"/>
    <x v="2"/>
    <s v="Cheyenne Light Fuel &amp; Power Co"/>
    <x v="5"/>
    <x v="34"/>
  </r>
  <r>
    <n v="5"/>
    <n v="103"/>
    <x v="88"/>
    <s v="101000 Plant In Service"/>
    <n v="1"/>
    <n v="0"/>
    <n v="0"/>
    <n v="0"/>
    <n v="0"/>
    <n v="0"/>
    <n v="0"/>
    <n v="0"/>
    <s v="Wyoming"/>
    <d v="2021-12-01T00:00:00"/>
    <x v="0"/>
    <x v="9"/>
    <x v="2"/>
    <s v="Cheyenne Light Fuel &amp; Power Co"/>
    <x v="5"/>
    <x v="34"/>
  </r>
  <r>
    <n v="5"/>
    <n v="103"/>
    <x v="88"/>
    <s v="101000 Plant In Service"/>
    <n v="1"/>
    <n v="0"/>
    <n v="0"/>
    <n v="0"/>
    <n v="0"/>
    <n v="0"/>
    <n v="0"/>
    <n v="0"/>
    <s v="Wyoming"/>
    <d v="2021-12-01T00:00:00"/>
    <x v="0"/>
    <x v="10"/>
    <x v="2"/>
    <s v="Cheyenne Light Fuel &amp; Power Co"/>
    <x v="5"/>
    <x v="34"/>
  </r>
  <r>
    <n v="5"/>
    <n v="103"/>
    <x v="88"/>
    <s v="101000 Plant In Service"/>
    <n v="1"/>
    <n v="0"/>
    <n v="0"/>
    <n v="0"/>
    <n v="0"/>
    <n v="0"/>
    <n v="0"/>
    <n v="0"/>
    <s v="Wyoming"/>
    <d v="2021-12-01T00:00:00"/>
    <x v="0"/>
    <x v="11"/>
    <x v="2"/>
    <s v="Cheyenne Light Fuel &amp; Power Co"/>
    <x v="5"/>
    <x v="34"/>
  </r>
  <r>
    <n v="5"/>
    <n v="103"/>
    <x v="88"/>
    <s v="101000 Plant In Service"/>
    <n v="1"/>
    <n v="0"/>
    <n v="0"/>
    <n v="0"/>
    <n v="0"/>
    <n v="0"/>
    <n v="0"/>
    <n v="0"/>
    <s v="Wyoming"/>
    <d v="2021-12-01T00:00:00"/>
    <x v="0"/>
    <x v="12"/>
    <x v="2"/>
    <s v="Cheyenne Light Fuel &amp; Power Co"/>
    <x v="5"/>
    <x v="34"/>
  </r>
  <r>
    <n v="5"/>
    <n v="103"/>
    <x v="89"/>
    <s v="101000 Plant In Service"/>
    <n v="1"/>
    <n v="0"/>
    <n v="0"/>
    <n v="0"/>
    <n v="0"/>
    <n v="0"/>
    <n v="0"/>
    <n v="0"/>
    <s v="Wyoming"/>
    <d v="2021-12-01T00:00:00"/>
    <x v="0"/>
    <x v="0"/>
    <x v="2"/>
    <s v="Cheyenne Light Fuel &amp; Power Co"/>
    <x v="5"/>
    <x v="35"/>
  </r>
  <r>
    <n v="5"/>
    <n v="103"/>
    <x v="89"/>
    <s v="101000 Plant In Service"/>
    <n v="1"/>
    <n v="0"/>
    <n v="0"/>
    <n v="0"/>
    <n v="0"/>
    <n v="0"/>
    <n v="0"/>
    <n v="0"/>
    <s v="Wyoming"/>
    <d v="2021-12-01T00:00:00"/>
    <x v="0"/>
    <x v="1"/>
    <x v="2"/>
    <s v="Cheyenne Light Fuel &amp; Power Co"/>
    <x v="5"/>
    <x v="35"/>
  </r>
  <r>
    <n v="5"/>
    <n v="103"/>
    <x v="89"/>
    <s v="101000 Plant In Service"/>
    <n v="1"/>
    <n v="0"/>
    <n v="0"/>
    <n v="0"/>
    <n v="0"/>
    <n v="0"/>
    <n v="0"/>
    <n v="0"/>
    <s v="Wyoming"/>
    <d v="2021-12-01T00:00:00"/>
    <x v="0"/>
    <x v="2"/>
    <x v="2"/>
    <s v="Cheyenne Light Fuel &amp; Power Co"/>
    <x v="5"/>
    <x v="35"/>
  </r>
  <r>
    <n v="5"/>
    <n v="103"/>
    <x v="89"/>
    <s v="101000 Plant In Service"/>
    <n v="1"/>
    <n v="0"/>
    <n v="0"/>
    <n v="0"/>
    <n v="0"/>
    <n v="0"/>
    <n v="0"/>
    <n v="0"/>
    <s v="Wyoming"/>
    <d v="2021-12-01T00:00:00"/>
    <x v="0"/>
    <x v="3"/>
    <x v="2"/>
    <s v="Cheyenne Light Fuel &amp; Power Co"/>
    <x v="5"/>
    <x v="35"/>
  </r>
  <r>
    <n v="5"/>
    <n v="103"/>
    <x v="89"/>
    <s v="101000 Plant In Service"/>
    <n v="1"/>
    <n v="0"/>
    <n v="0"/>
    <n v="0"/>
    <n v="0"/>
    <n v="0"/>
    <n v="0"/>
    <n v="0"/>
    <s v="Wyoming"/>
    <d v="2021-12-01T00:00:00"/>
    <x v="0"/>
    <x v="4"/>
    <x v="2"/>
    <s v="Cheyenne Light Fuel &amp; Power Co"/>
    <x v="5"/>
    <x v="35"/>
  </r>
  <r>
    <n v="5"/>
    <n v="103"/>
    <x v="89"/>
    <s v="101000 Plant In Service"/>
    <n v="1"/>
    <n v="0"/>
    <n v="0"/>
    <n v="0"/>
    <n v="0"/>
    <n v="0"/>
    <n v="0"/>
    <n v="0"/>
    <s v="Wyoming"/>
    <d v="2021-12-01T00:00:00"/>
    <x v="0"/>
    <x v="5"/>
    <x v="2"/>
    <s v="Cheyenne Light Fuel &amp; Power Co"/>
    <x v="5"/>
    <x v="35"/>
  </r>
  <r>
    <n v="5"/>
    <n v="103"/>
    <x v="89"/>
    <s v="101000 Plant In Service"/>
    <n v="1"/>
    <n v="0"/>
    <n v="0"/>
    <n v="0"/>
    <n v="0"/>
    <n v="0"/>
    <n v="0"/>
    <n v="0"/>
    <s v="Wyoming"/>
    <d v="2021-12-01T00:00:00"/>
    <x v="0"/>
    <x v="6"/>
    <x v="2"/>
    <s v="Cheyenne Light Fuel &amp; Power Co"/>
    <x v="5"/>
    <x v="35"/>
  </r>
  <r>
    <n v="5"/>
    <n v="103"/>
    <x v="89"/>
    <s v="101000 Plant In Service"/>
    <n v="1"/>
    <n v="0"/>
    <n v="0"/>
    <n v="0"/>
    <n v="0"/>
    <n v="0"/>
    <n v="0"/>
    <n v="0"/>
    <s v="Wyoming"/>
    <d v="2021-12-01T00:00:00"/>
    <x v="0"/>
    <x v="7"/>
    <x v="2"/>
    <s v="Cheyenne Light Fuel &amp; Power Co"/>
    <x v="5"/>
    <x v="35"/>
  </r>
  <r>
    <n v="5"/>
    <n v="103"/>
    <x v="89"/>
    <s v="101000 Plant In Service"/>
    <n v="1"/>
    <n v="0"/>
    <n v="0"/>
    <n v="0"/>
    <n v="0"/>
    <n v="0"/>
    <n v="0"/>
    <n v="0"/>
    <s v="Wyoming"/>
    <d v="2021-12-01T00:00:00"/>
    <x v="0"/>
    <x v="8"/>
    <x v="2"/>
    <s v="Cheyenne Light Fuel &amp; Power Co"/>
    <x v="5"/>
    <x v="35"/>
  </r>
  <r>
    <n v="5"/>
    <n v="103"/>
    <x v="89"/>
    <s v="101000 Plant In Service"/>
    <n v="1"/>
    <n v="0"/>
    <n v="0"/>
    <n v="0"/>
    <n v="0"/>
    <n v="0"/>
    <n v="0"/>
    <n v="0"/>
    <s v="Wyoming"/>
    <d v="2021-12-01T00:00:00"/>
    <x v="0"/>
    <x v="9"/>
    <x v="2"/>
    <s v="Cheyenne Light Fuel &amp; Power Co"/>
    <x v="5"/>
    <x v="35"/>
  </r>
  <r>
    <n v="5"/>
    <n v="103"/>
    <x v="89"/>
    <s v="101000 Plant In Service"/>
    <n v="1"/>
    <n v="0"/>
    <n v="0"/>
    <n v="0"/>
    <n v="0"/>
    <n v="0"/>
    <n v="0"/>
    <n v="0"/>
    <s v="Wyoming"/>
    <d v="2021-12-01T00:00:00"/>
    <x v="0"/>
    <x v="10"/>
    <x v="2"/>
    <s v="Cheyenne Light Fuel &amp; Power Co"/>
    <x v="5"/>
    <x v="35"/>
  </r>
  <r>
    <n v="5"/>
    <n v="103"/>
    <x v="89"/>
    <s v="101000 Plant In Service"/>
    <n v="1"/>
    <n v="0"/>
    <n v="0"/>
    <n v="0"/>
    <n v="0"/>
    <n v="0"/>
    <n v="0"/>
    <n v="0"/>
    <s v="Wyoming"/>
    <d v="2021-12-01T00:00:00"/>
    <x v="0"/>
    <x v="11"/>
    <x v="2"/>
    <s v="Cheyenne Light Fuel &amp; Power Co"/>
    <x v="5"/>
    <x v="35"/>
  </r>
  <r>
    <n v="5"/>
    <n v="103"/>
    <x v="89"/>
    <s v="101000 Plant In Service"/>
    <n v="1"/>
    <n v="0"/>
    <n v="0"/>
    <n v="0"/>
    <n v="0"/>
    <n v="0"/>
    <n v="0"/>
    <n v="0"/>
    <s v="Wyoming"/>
    <d v="2021-12-01T00:00:00"/>
    <x v="0"/>
    <x v="12"/>
    <x v="2"/>
    <s v="Cheyenne Light Fuel &amp; Power Co"/>
    <x v="5"/>
    <x v="35"/>
  </r>
  <r>
    <n v="5"/>
    <n v="103"/>
    <x v="90"/>
    <s v="101000 Plant In Service"/>
    <n v="1"/>
    <n v="0"/>
    <n v="0"/>
    <n v="0"/>
    <n v="0"/>
    <n v="0"/>
    <n v="0"/>
    <n v="0"/>
    <s v="Wyoming"/>
    <d v="2021-12-01T00:00:00"/>
    <x v="0"/>
    <x v="0"/>
    <x v="2"/>
    <s v="Cheyenne Light Fuel &amp; Power Co"/>
    <x v="5"/>
    <x v="36"/>
  </r>
  <r>
    <n v="5"/>
    <n v="103"/>
    <x v="90"/>
    <s v="101000 Plant In Service"/>
    <n v="1"/>
    <n v="0"/>
    <n v="0"/>
    <n v="0"/>
    <n v="0"/>
    <n v="0"/>
    <n v="0"/>
    <n v="0"/>
    <s v="Wyoming"/>
    <d v="2021-12-01T00:00:00"/>
    <x v="0"/>
    <x v="1"/>
    <x v="2"/>
    <s v="Cheyenne Light Fuel &amp; Power Co"/>
    <x v="5"/>
    <x v="36"/>
  </r>
  <r>
    <n v="5"/>
    <n v="103"/>
    <x v="90"/>
    <s v="101000 Plant In Service"/>
    <n v="1"/>
    <n v="0"/>
    <n v="0"/>
    <n v="0"/>
    <n v="0"/>
    <n v="0"/>
    <n v="0"/>
    <n v="0"/>
    <s v="Wyoming"/>
    <d v="2021-12-01T00:00:00"/>
    <x v="0"/>
    <x v="2"/>
    <x v="2"/>
    <s v="Cheyenne Light Fuel &amp; Power Co"/>
    <x v="5"/>
    <x v="36"/>
  </r>
  <r>
    <n v="5"/>
    <n v="103"/>
    <x v="90"/>
    <s v="101000 Plant In Service"/>
    <n v="1"/>
    <n v="0"/>
    <n v="0"/>
    <n v="0"/>
    <n v="0"/>
    <n v="0"/>
    <n v="0"/>
    <n v="0"/>
    <s v="Wyoming"/>
    <d v="2021-12-01T00:00:00"/>
    <x v="0"/>
    <x v="3"/>
    <x v="2"/>
    <s v="Cheyenne Light Fuel &amp; Power Co"/>
    <x v="5"/>
    <x v="36"/>
  </r>
  <r>
    <n v="5"/>
    <n v="103"/>
    <x v="90"/>
    <s v="101000 Plant In Service"/>
    <n v="1"/>
    <n v="0"/>
    <n v="0"/>
    <n v="0"/>
    <n v="0"/>
    <n v="0"/>
    <n v="0"/>
    <n v="0"/>
    <s v="Wyoming"/>
    <d v="2021-12-01T00:00:00"/>
    <x v="0"/>
    <x v="4"/>
    <x v="2"/>
    <s v="Cheyenne Light Fuel &amp; Power Co"/>
    <x v="5"/>
    <x v="36"/>
  </r>
  <r>
    <n v="5"/>
    <n v="103"/>
    <x v="90"/>
    <s v="101000 Plant In Service"/>
    <n v="1"/>
    <n v="0"/>
    <n v="0"/>
    <n v="0"/>
    <n v="0"/>
    <n v="0"/>
    <n v="0"/>
    <n v="0"/>
    <s v="Wyoming"/>
    <d v="2021-12-01T00:00:00"/>
    <x v="0"/>
    <x v="5"/>
    <x v="2"/>
    <s v="Cheyenne Light Fuel &amp; Power Co"/>
    <x v="5"/>
    <x v="36"/>
  </r>
  <r>
    <n v="5"/>
    <n v="103"/>
    <x v="90"/>
    <s v="101000 Plant In Service"/>
    <n v="1"/>
    <n v="0"/>
    <n v="0"/>
    <n v="0"/>
    <n v="0"/>
    <n v="0"/>
    <n v="0"/>
    <n v="0"/>
    <s v="Wyoming"/>
    <d v="2021-12-01T00:00:00"/>
    <x v="0"/>
    <x v="6"/>
    <x v="2"/>
    <s v="Cheyenne Light Fuel &amp; Power Co"/>
    <x v="5"/>
    <x v="36"/>
  </r>
  <r>
    <n v="5"/>
    <n v="103"/>
    <x v="90"/>
    <s v="101000 Plant In Service"/>
    <n v="1"/>
    <n v="0"/>
    <n v="0"/>
    <n v="0"/>
    <n v="0"/>
    <n v="0"/>
    <n v="0"/>
    <n v="0"/>
    <s v="Wyoming"/>
    <d v="2021-12-01T00:00:00"/>
    <x v="0"/>
    <x v="7"/>
    <x v="2"/>
    <s v="Cheyenne Light Fuel &amp; Power Co"/>
    <x v="5"/>
    <x v="36"/>
  </r>
  <r>
    <n v="5"/>
    <n v="103"/>
    <x v="90"/>
    <s v="101000 Plant In Service"/>
    <n v="1"/>
    <n v="0"/>
    <n v="0"/>
    <n v="0"/>
    <n v="0"/>
    <n v="0"/>
    <n v="0"/>
    <n v="0"/>
    <s v="Wyoming"/>
    <d v="2021-12-01T00:00:00"/>
    <x v="0"/>
    <x v="8"/>
    <x v="2"/>
    <s v="Cheyenne Light Fuel &amp; Power Co"/>
    <x v="5"/>
    <x v="36"/>
  </r>
  <r>
    <n v="5"/>
    <n v="103"/>
    <x v="90"/>
    <s v="101000 Plant In Service"/>
    <n v="1"/>
    <n v="0"/>
    <n v="0"/>
    <n v="0"/>
    <n v="0"/>
    <n v="0"/>
    <n v="0"/>
    <n v="0"/>
    <s v="Wyoming"/>
    <d v="2021-12-01T00:00:00"/>
    <x v="0"/>
    <x v="9"/>
    <x v="2"/>
    <s v="Cheyenne Light Fuel &amp; Power Co"/>
    <x v="5"/>
    <x v="36"/>
  </r>
  <r>
    <n v="5"/>
    <n v="103"/>
    <x v="90"/>
    <s v="101000 Plant In Service"/>
    <n v="1"/>
    <n v="0"/>
    <n v="0"/>
    <n v="0"/>
    <n v="0"/>
    <n v="0"/>
    <n v="0"/>
    <n v="0"/>
    <s v="Wyoming"/>
    <d v="2021-12-01T00:00:00"/>
    <x v="0"/>
    <x v="10"/>
    <x v="2"/>
    <s v="Cheyenne Light Fuel &amp; Power Co"/>
    <x v="5"/>
    <x v="36"/>
  </r>
  <r>
    <n v="5"/>
    <n v="103"/>
    <x v="90"/>
    <s v="101000 Plant In Service"/>
    <n v="1"/>
    <n v="0"/>
    <n v="0"/>
    <n v="0"/>
    <n v="0"/>
    <n v="0"/>
    <n v="0"/>
    <n v="0"/>
    <s v="Wyoming"/>
    <d v="2021-12-01T00:00:00"/>
    <x v="0"/>
    <x v="11"/>
    <x v="2"/>
    <s v="Cheyenne Light Fuel &amp; Power Co"/>
    <x v="5"/>
    <x v="36"/>
  </r>
  <r>
    <n v="5"/>
    <n v="103"/>
    <x v="90"/>
    <s v="101000 Plant In Service"/>
    <n v="1"/>
    <n v="0"/>
    <n v="0"/>
    <n v="0"/>
    <n v="0"/>
    <n v="0"/>
    <n v="0"/>
    <n v="0"/>
    <s v="Wyoming"/>
    <d v="2021-12-01T00:00:00"/>
    <x v="0"/>
    <x v="12"/>
    <x v="2"/>
    <s v="Cheyenne Light Fuel &amp; Power Co"/>
    <x v="5"/>
    <x v="36"/>
  </r>
  <r>
    <n v="5"/>
    <n v="103"/>
    <x v="91"/>
    <s v="101000 Plant In Service"/>
    <n v="1"/>
    <n v="0"/>
    <n v="0"/>
    <n v="0"/>
    <n v="0"/>
    <n v="0"/>
    <n v="0"/>
    <n v="0"/>
    <s v="Wyoming"/>
    <d v="2021-12-01T00:00:00"/>
    <x v="0"/>
    <x v="0"/>
    <x v="2"/>
    <s v="Cheyenne Light Fuel &amp; Power Co"/>
    <x v="5"/>
    <x v="36"/>
  </r>
  <r>
    <n v="5"/>
    <n v="103"/>
    <x v="91"/>
    <s v="101000 Plant In Service"/>
    <n v="1"/>
    <n v="0"/>
    <n v="0"/>
    <n v="0"/>
    <n v="0"/>
    <n v="0"/>
    <n v="0"/>
    <n v="0"/>
    <s v="Wyoming"/>
    <d v="2021-12-01T00:00:00"/>
    <x v="0"/>
    <x v="1"/>
    <x v="2"/>
    <s v="Cheyenne Light Fuel &amp; Power Co"/>
    <x v="5"/>
    <x v="36"/>
  </r>
  <r>
    <n v="5"/>
    <n v="103"/>
    <x v="91"/>
    <s v="101000 Plant In Service"/>
    <n v="1"/>
    <n v="0"/>
    <n v="0"/>
    <n v="0"/>
    <n v="0"/>
    <n v="0"/>
    <n v="0"/>
    <n v="0"/>
    <s v="Wyoming"/>
    <d v="2021-12-01T00:00:00"/>
    <x v="0"/>
    <x v="2"/>
    <x v="2"/>
    <s v="Cheyenne Light Fuel &amp; Power Co"/>
    <x v="5"/>
    <x v="36"/>
  </r>
  <r>
    <n v="5"/>
    <n v="103"/>
    <x v="91"/>
    <s v="101000 Plant In Service"/>
    <n v="1"/>
    <n v="0"/>
    <n v="0"/>
    <n v="0"/>
    <n v="0"/>
    <n v="0"/>
    <n v="0"/>
    <n v="0"/>
    <s v="Wyoming"/>
    <d v="2021-12-01T00:00:00"/>
    <x v="0"/>
    <x v="3"/>
    <x v="2"/>
    <s v="Cheyenne Light Fuel &amp; Power Co"/>
    <x v="5"/>
    <x v="36"/>
  </r>
  <r>
    <n v="5"/>
    <n v="103"/>
    <x v="91"/>
    <s v="101000 Plant In Service"/>
    <n v="1"/>
    <n v="0"/>
    <n v="0"/>
    <n v="0"/>
    <n v="0"/>
    <n v="0"/>
    <n v="0"/>
    <n v="0"/>
    <s v="Wyoming"/>
    <d v="2021-12-01T00:00:00"/>
    <x v="0"/>
    <x v="4"/>
    <x v="2"/>
    <s v="Cheyenne Light Fuel &amp; Power Co"/>
    <x v="5"/>
    <x v="36"/>
  </r>
  <r>
    <n v="5"/>
    <n v="103"/>
    <x v="91"/>
    <s v="101000 Plant In Service"/>
    <n v="1"/>
    <n v="0"/>
    <n v="0"/>
    <n v="0"/>
    <n v="0"/>
    <n v="0"/>
    <n v="0"/>
    <n v="0"/>
    <s v="Wyoming"/>
    <d v="2021-12-01T00:00:00"/>
    <x v="0"/>
    <x v="5"/>
    <x v="2"/>
    <s v="Cheyenne Light Fuel &amp; Power Co"/>
    <x v="5"/>
    <x v="36"/>
  </r>
  <r>
    <n v="5"/>
    <n v="103"/>
    <x v="91"/>
    <s v="101000 Plant In Service"/>
    <n v="1"/>
    <n v="0"/>
    <n v="0"/>
    <n v="0"/>
    <n v="0"/>
    <n v="0"/>
    <n v="0"/>
    <n v="0"/>
    <s v="Wyoming"/>
    <d v="2021-12-01T00:00:00"/>
    <x v="0"/>
    <x v="6"/>
    <x v="2"/>
    <s v="Cheyenne Light Fuel &amp; Power Co"/>
    <x v="5"/>
    <x v="36"/>
  </r>
  <r>
    <n v="5"/>
    <n v="103"/>
    <x v="91"/>
    <s v="101000 Plant In Service"/>
    <n v="1"/>
    <n v="0"/>
    <n v="0"/>
    <n v="0"/>
    <n v="0"/>
    <n v="0"/>
    <n v="0"/>
    <n v="0"/>
    <s v="Wyoming"/>
    <d v="2021-12-01T00:00:00"/>
    <x v="0"/>
    <x v="7"/>
    <x v="2"/>
    <s v="Cheyenne Light Fuel &amp; Power Co"/>
    <x v="5"/>
    <x v="36"/>
  </r>
  <r>
    <n v="5"/>
    <n v="103"/>
    <x v="91"/>
    <s v="101000 Plant In Service"/>
    <n v="1"/>
    <n v="0"/>
    <n v="0"/>
    <n v="0"/>
    <n v="0"/>
    <n v="0"/>
    <n v="0"/>
    <n v="0"/>
    <s v="Wyoming"/>
    <d v="2021-12-01T00:00:00"/>
    <x v="0"/>
    <x v="8"/>
    <x v="2"/>
    <s v="Cheyenne Light Fuel &amp; Power Co"/>
    <x v="5"/>
    <x v="36"/>
  </r>
  <r>
    <n v="5"/>
    <n v="103"/>
    <x v="91"/>
    <s v="101000 Plant In Service"/>
    <n v="1"/>
    <n v="0"/>
    <n v="0"/>
    <n v="0"/>
    <n v="0"/>
    <n v="0"/>
    <n v="0"/>
    <n v="0"/>
    <s v="Wyoming"/>
    <d v="2021-12-01T00:00:00"/>
    <x v="0"/>
    <x v="9"/>
    <x v="2"/>
    <s v="Cheyenne Light Fuel &amp; Power Co"/>
    <x v="5"/>
    <x v="36"/>
  </r>
  <r>
    <n v="5"/>
    <n v="103"/>
    <x v="91"/>
    <s v="101000 Plant In Service"/>
    <n v="1"/>
    <n v="0"/>
    <n v="0"/>
    <n v="0"/>
    <n v="0"/>
    <n v="0"/>
    <n v="0"/>
    <n v="0"/>
    <s v="Wyoming"/>
    <d v="2021-12-01T00:00:00"/>
    <x v="0"/>
    <x v="10"/>
    <x v="2"/>
    <s v="Cheyenne Light Fuel &amp; Power Co"/>
    <x v="5"/>
    <x v="36"/>
  </r>
  <r>
    <n v="5"/>
    <n v="103"/>
    <x v="91"/>
    <s v="101000 Plant In Service"/>
    <n v="1"/>
    <n v="0"/>
    <n v="0"/>
    <n v="0"/>
    <n v="0"/>
    <n v="0"/>
    <n v="0"/>
    <n v="0"/>
    <s v="Wyoming"/>
    <d v="2021-12-01T00:00:00"/>
    <x v="0"/>
    <x v="11"/>
    <x v="2"/>
    <s v="Cheyenne Light Fuel &amp; Power Co"/>
    <x v="5"/>
    <x v="36"/>
  </r>
  <r>
    <n v="5"/>
    <n v="103"/>
    <x v="91"/>
    <s v="101000 Plant In Service"/>
    <n v="1"/>
    <n v="0"/>
    <n v="0"/>
    <n v="0"/>
    <n v="0"/>
    <n v="0"/>
    <n v="0"/>
    <n v="0"/>
    <s v="Wyoming"/>
    <d v="2021-12-01T00:00:00"/>
    <x v="0"/>
    <x v="12"/>
    <x v="2"/>
    <s v="Cheyenne Light Fuel &amp; Power Co"/>
    <x v="5"/>
    <x v="36"/>
  </r>
  <r>
    <n v="5"/>
    <n v="103"/>
    <x v="92"/>
    <s v="101000 Plant In Service"/>
    <n v="1"/>
    <n v="0"/>
    <n v="0"/>
    <n v="0"/>
    <n v="0"/>
    <n v="0"/>
    <n v="0"/>
    <n v="0"/>
    <s v="Wyoming"/>
    <d v="2021-12-01T00:00:00"/>
    <x v="0"/>
    <x v="0"/>
    <x v="2"/>
    <s v="Cheyenne Light Fuel &amp; Power Co"/>
    <x v="5"/>
    <x v="36"/>
  </r>
  <r>
    <n v="5"/>
    <n v="103"/>
    <x v="92"/>
    <s v="101000 Plant In Service"/>
    <n v="1"/>
    <n v="0"/>
    <n v="0"/>
    <n v="0"/>
    <n v="0"/>
    <n v="0"/>
    <n v="0"/>
    <n v="0"/>
    <s v="Wyoming"/>
    <d v="2021-12-01T00:00:00"/>
    <x v="0"/>
    <x v="1"/>
    <x v="2"/>
    <s v="Cheyenne Light Fuel &amp; Power Co"/>
    <x v="5"/>
    <x v="36"/>
  </r>
  <r>
    <n v="5"/>
    <n v="103"/>
    <x v="92"/>
    <s v="101000 Plant In Service"/>
    <n v="1"/>
    <n v="0"/>
    <n v="0"/>
    <n v="0"/>
    <n v="0"/>
    <n v="0"/>
    <n v="0"/>
    <n v="0"/>
    <s v="Wyoming"/>
    <d v="2021-12-01T00:00:00"/>
    <x v="0"/>
    <x v="2"/>
    <x v="2"/>
    <s v="Cheyenne Light Fuel &amp; Power Co"/>
    <x v="5"/>
    <x v="36"/>
  </r>
  <r>
    <n v="5"/>
    <n v="103"/>
    <x v="92"/>
    <s v="101000 Plant In Service"/>
    <n v="1"/>
    <n v="0"/>
    <n v="0"/>
    <n v="0"/>
    <n v="0"/>
    <n v="0"/>
    <n v="0"/>
    <n v="0"/>
    <s v="Wyoming"/>
    <d v="2021-12-01T00:00:00"/>
    <x v="0"/>
    <x v="3"/>
    <x v="2"/>
    <s v="Cheyenne Light Fuel &amp; Power Co"/>
    <x v="5"/>
    <x v="36"/>
  </r>
  <r>
    <n v="5"/>
    <n v="103"/>
    <x v="92"/>
    <s v="101000 Plant In Service"/>
    <n v="1"/>
    <n v="0"/>
    <n v="0"/>
    <n v="0"/>
    <n v="0"/>
    <n v="0"/>
    <n v="0"/>
    <n v="0"/>
    <s v="Wyoming"/>
    <d v="2021-12-01T00:00:00"/>
    <x v="0"/>
    <x v="4"/>
    <x v="2"/>
    <s v="Cheyenne Light Fuel &amp; Power Co"/>
    <x v="5"/>
    <x v="36"/>
  </r>
  <r>
    <n v="5"/>
    <n v="103"/>
    <x v="92"/>
    <s v="101000 Plant In Service"/>
    <n v="1"/>
    <n v="0"/>
    <n v="0"/>
    <n v="0"/>
    <n v="0"/>
    <n v="0"/>
    <n v="0"/>
    <n v="0"/>
    <s v="Wyoming"/>
    <d v="2021-12-01T00:00:00"/>
    <x v="0"/>
    <x v="5"/>
    <x v="2"/>
    <s v="Cheyenne Light Fuel &amp; Power Co"/>
    <x v="5"/>
    <x v="36"/>
  </r>
  <r>
    <n v="5"/>
    <n v="103"/>
    <x v="92"/>
    <s v="101000 Plant In Service"/>
    <n v="1"/>
    <n v="0"/>
    <n v="0"/>
    <n v="0"/>
    <n v="0"/>
    <n v="0"/>
    <n v="0"/>
    <n v="0"/>
    <s v="Wyoming"/>
    <d v="2021-12-01T00:00:00"/>
    <x v="0"/>
    <x v="6"/>
    <x v="2"/>
    <s v="Cheyenne Light Fuel &amp; Power Co"/>
    <x v="5"/>
    <x v="36"/>
  </r>
  <r>
    <n v="5"/>
    <n v="103"/>
    <x v="92"/>
    <s v="101000 Plant In Service"/>
    <n v="1"/>
    <n v="0"/>
    <n v="0"/>
    <n v="0"/>
    <n v="0"/>
    <n v="0"/>
    <n v="0"/>
    <n v="0"/>
    <s v="Wyoming"/>
    <d v="2021-12-01T00:00:00"/>
    <x v="0"/>
    <x v="7"/>
    <x v="2"/>
    <s v="Cheyenne Light Fuel &amp; Power Co"/>
    <x v="5"/>
    <x v="36"/>
  </r>
  <r>
    <n v="5"/>
    <n v="103"/>
    <x v="92"/>
    <s v="101000 Plant In Service"/>
    <n v="1"/>
    <n v="0"/>
    <n v="0"/>
    <n v="0"/>
    <n v="0"/>
    <n v="0"/>
    <n v="0"/>
    <n v="0"/>
    <s v="Wyoming"/>
    <d v="2021-12-01T00:00:00"/>
    <x v="0"/>
    <x v="8"/>
    <x v="2"/>
    <s v="Cheyenne Light Fuel &amp; Power Co"/>
    <x v="5"/>
    <x v="36"/>
  </r>
  <r>
    <n v="5"/>
    <n v="103"/>
    <x v="92"/>
    <s v="101000 Plant In Service"/>
    <n v="1"/>
    <n v="0"/>
    <n v="0"/>
    <n v="0"/>
    <n v="0"/>
    <n v="0"/>
    <n v="0"/>
    <n v="0"/>
    <s v="Wyoming"/>
    <d v="2021-12-01T00:00:00"/>
    <x v="0"/>
    <x v="9"/>
    <x v="2"/>
    <s v="Cheyenne Light Fuel &amp; Power Co"/>
    <x v="5"/>
    <x v="36"/>
  </r>
  <r>
    <n v="5"/>
    <n v="103"/>
    <x v="92"/>
    <s v="101000 Plant In Service"/>
    <n v="1"/>
    <n v="0"/>
    <n v="0"/>
    <n v="0"/>
    <n v="0"/>
    <n v="0"/>
    <n v="0"/>
    <n v="0"/>
    <s v="Wyoming"/>
    <d v="2021-12-01T00:00:00"/>
    <x v="0"/>
    <x v="10"/>
    <x v="2"/>
    <s v="Cheyenne Light Fuel &amp; Power Co"/>
    <x v="5"/>
    <x v="36"/>
  </r>
  <r>
    <n v="5"/>
    <n v="103"/>
    <x v="92"/>
    <s v="101000 Plant In Service"/>
    <n v="1"/>
    <n v="0"/>
    <n v="0"/>
    <n v="0"/>
    <n v="0"/>
    <n v="0"/>
    <n v="0"/>
    <n v="0"/>
    <s v="Wyoming"/>
    <d v="2021-12-01T00:00:00"/>
    <x v="0"/>
    <x v="11"/>
    <x v="2"/>
    <s v="Cheyenne Light Fuel &amp; Power Co"/>
    <x v="5"/>
    <x v="36"/>
  </r>
  <r>
    <n v="5"/>
    <n v="103"/>
    <x v="92"/>
    <s v="101000 Plant In Service"/>
    <n v="1"/>
    <n v="0"/>
    <n v="0"/>
    <n v="0"/>
    <n v="0"/>
    <n v="0"/>
    <n v="0"/>
    <n v="0"/>
    <s v="Wyoming"/>
    <d v="2021-12-01T00:00:00"/>
    <x v="0"/>
    <x v="12"/>
    <x v="2"/>
    <s v="Cheyenne Light Fuel &amp; Power Co"/>
    <x v="5"/>
    <x v="36"/>
  </r>
  <r>
    <n v="5"/>
    <n v="103"/>
    <x v="93"/>
    <s v="101000 Plant In Service"/>
    <n v="1"/>
    <n v="0"/>
    <n v="0"/>
    <n v="0"/>
    <n v="0"/>
    <n v="0"/>
    <n v="0"/>
    <n v="0"/>
    <s v="Wyoming"/>
    <d v="2021-12-01T00:00:00"/>
    <x v="0"/>
    <x v="0"/>
    <x v="2"/>
    <s v="Cheyenne Light Fuel &amp; Power Co"/>
    <x v="5"/>
    <x v="36"/>
  </r>
  <r>
    <n v="5"/>
    <n v="103"/>
    <x v="93"/>
    <s v="101000 Plant In Service"/>
    <n v="1"/>
    <n v="0"/>
    <n v="0"/>
    <n v="0"/>
    <n v="0"/>
    <n v="0"/>
    <n v="0"/>
    <n v="0"/>
    <s v="Wyoming"/>
    <d v="2021-12-01T00:00:00"/>
    <x v="0"/>
    <x v="1"/>
    <x v="2"/>
    <s v="Cheyenne Light Fuel &amp; Power Co"/>
    <x v="5"/>
    <x v="36"/>
  </r>
  <r>
    <n v="5"/>
    <n v="103"/>
    <x v="93"/>
    <s v="101000 Plant In Service"/>
    <n v="1"/>
    <n v="0"/>
    <n v="0"/>
    <n v="0"/>
    <n v="0"/>
    <n v="0"/>
    <n v="0"/>
    <n v="0"/>
    <s v="Wyoming"/>
    <d v="2021-12-01T00:00:00"/>
    <x v="0"/>
    <x v="2"/>
    <x v="2"/>
    <s v="Cheyenne Light Fuel &amp; Power Co"/>
    <x v="5"/>
    <x v="36"/>
  </r>
  <r>
    <n v="5"/>
    <n v="103"/>
    <x v="93"/>
    <s v="101000 Plant In Service"/>
    <n v="1"/>
    <n v="0"/>
    <n v="0"/>
    <n v="0"/>
    <n v="0"/>
    <n v="0"/>
    <n v="0"/>
    <n v="0"/>
    <s v="Wyoming"/>
    <d v="2021-12-01T00:00:00"/>
    <x v="0"/>
    <x v="3"/>
    <x v="2"/>
    <s v="Cheyenne Light Fuel &amp; Power Co"/>
    <x v="5"/>
    <x v="36"/>
  </r>
  <r>
    <n v="5"/>
    <n v="103"/>
    <x v="93"/>
    <s v="101000 Plant In Service"/>
    <n v="1"/>
    <n v="0"/>
    <n v="0"/>
    <n v="0"/>
    <n v="0"/>
    <n v="0"/>
    <n v="0"/>
    <n v="0"/>
    <s v="Wyoming"/>
    <d v="2021-12-01T00:00:00"/>
    <x v="0"/>
    <x v="4"/>
    <x v="2"/>
    <s v="Cheyenne Light Fuel &amp; Power Co"/>
    <x v="5"/>
    <x v="36"/>
  </r>
  <r>
    <n v="5"/>
    <n v="103"/>
    <x v="93"/>
    <s v="101000 Plant In Service"/>
    <n v="1"/>
    <n v="0"/>
    <n v="0"/>
    <n v="0"/>
    <n v="0"/>
    <n v="0"/>
    <n v="0"/>
    <n v="0"/>
    <s v="Wyoming"/>
    <d v="2021-12-01T00:00:00"/>
    <x v="0"/>
    <x v="5"/>
    <x v="2"/>
    <s v="Cheyenne Light Fuel &amp; Power Co"/>
    <x v="5"/>
    <x v="36"/>
  </r>
  <r>
    <n v="5"/>
    <n v="103"/>
    <x v="93"/>
    <s v="101000 Plant In Service"/>
    <n v="1"/>
    <n v="0"/>
    <n v="0"/>
    <n v="0"/>
    <n v="0"/>
    <n v="0"/>
    <n v="0"/>
    <n v="0"/>
    <s v="Wyoming"/>
    <d v="2021-12-01T00:00:00"/>
    <x v="0"/>
    <x v="6"/>
    <x v="2"/>
    <s v="Cheyenne Light Fuel &amp; Power Co"/>
    <x v="5"/>
    <x v="36"/>
  </r>
  <r>
    <n v="5"/>
    <n v="103"/>
    <x v="93"/>
    <s v="101000 Plant In Service"/>
    <n v="1"/>
    <n v="0"/>
    <n v="0"/>
    <n v="0"/>
    <n v="0"/>
    <n v="0"/>
    <n v="0"/>
    <n v="0"/>
    <s v="Wyoming"/>
    <d v="2021-12-01T00:00:00"/>
    <x v="0"/>
    <x v="7"/>
    <x v="2"/>
    <s v="Cheyenne Light Fuel &amp; Power Co"/>
    <x v="5"/>
    <x v="36"/>
  </r>
  <r>
    <n v="5"/>
    <n v="103"/>
    <x v="93"/>
    <s v="101000 Plant In Service"/>
    <n v="1"/>
    <n v="0"/>
    <n v="0"/>
    <n v="0"/>
    <n v="0"/>
    <n v="0"/>
    <n v="0"/>
    <n v="0"/>
    <s v="Wyoming"/>
    <d v="2021-12-01T00:00:00"/>
    <x v="0"/>
    <x v="8"/>
    <x v="2"/>
    <s v="Cheyenne Light Fuel &amp; Power Co"/>
    <x v="5"/>
    <x v="36"/>
  </r>
  <r>
    <n v="5"/>
    <n v="103"/>
    <x v="93"/>
    <s v="101000 Plant In Service"/>
    <n v="1"/>
    <n v="0"/>
    <n v="0"/>
    <n v="0"/>
    <n v="0"/>
    <n v="0"/>
    <n v="0"/>
    <n v="0"/>
    <s v="Wyoming"/>
    <d v="2021-12-01T00:00:00"/>
    <x v="0"/>
    <x v="9"/>
    <x v="2"/>
    <s v="Cheyenne Light Fuel &amp; Power Co"/>
    <x v="5"/>
    <x v="36"/>
  </r>
  <r>
    <n v="5"/>
    <n v="103"/>
    <x v="93"/>
    <s v="101000 Plant In Service"/>
    <n v="1"/>
    <n v="0"/>
    <n v="0"/>
    <n v="0"/>
    <n v="0"/>
    <n v="0"/>
    <n v="0"/>
    <n v="0"/>
    <s v="Wyoming"/>
    <d v="2021-12-01T00:00:00"/>
    <x v="0"/>
    <x v="10"/>
    <x v="2"/>
    <s v="Cheyenne Light Fuel &amp; Power Co"/>
    <x v="5"/>
    <x v="36"/>
  </r>
  <r>
    <n v="5"/>
    <n v="103"/>
    <x v="93"/>
    <s v="101000 Plant In Service"/>
    <n v="1"/>
    <n v="0"/>
    <n v="0"/>
    <n v="0"/>
    <n v="0"/>
    <n v="0"/>
    <n v="0"/>
    <n v="0"/>
    <s v="Wyoming"/>
    <d v="2021-12-01T00:00:00"/>
    <x v="0"/>
    <x v="11"/>
    <x v="2"/>
    <s v="Cheyenne Light Fuel &amp; Power Co"/>
    <x v="5"/>
    <x v="36"/>
  </r>
  <r>
    <n v="5"/>
    <n v="103"/>
    <x v="93"/>
    <s v="101000 Plant In Service"/>
    <n v="1"/>
    <n v="0"/>
    <n v="0"/>
    <n v="0"/>
    <n v="0"/>
    <n v="0"/>
    <n v="0"/>
    <n v="0"/>
    <s v="Wyoming"/>
    <d v="2021-12-01T00:00:00"/>
    <x v="0"/>
    <x v="12"/>
    <x v="2"/>
    <s v="Cheyenne Light Fuel &amp; Power Co"/>
    <x v="5"/>
    <x v="36"/>
  </r>
  <r>
    <n v="5"/>
    <n v="103"/>
    <x v="94"/>
    <s v="101000 Plant In Service"/>
    <n v="1"/>
    <n v="0"/>
    <n v="0"/>
    <n v="0"/>
    <n v="0"/>
    <n v="0"/>
    <n v="0"/>
    <n v="0"/>
    <s v="Wyoming"/>
    <d v="2021-12-01T00:00:00"/>
    <x v="0"/>
    <x v="0"/>
    <x v="2"/>
    <s v="Cheyenne Light Fuel &amp; Power Co"/>
    <x v="5"/>
    <x v="37"/>
  </r>
  <r>
    <n v="5"/>
    <n v="103"/>
    <x v="94"/>
    <s v="101000 Plant In Service"/>
    <n v="1"/>
    <n v="0"/>
    <n v="0"/>
    <n v="0"/>
    <n v="0"/>
    <n v="0"/>
    <n v="0"/>
    <n v="0"/>
    <s v="Wyoming"/>
    <d v="2021-12-01T00:00:00"/>
    <x v="0"/>
    <x v="1"/>
    <x v="2"/>
    <s v="Cheyenne Light Fuel &amp; Power Co"/>
    <x v="5"/>
    <x v="37"/>
  </r>
  <r>
    <n v="5"/>
    <n v="103"/>
    <x v="94"/>
    <s v="101000 Plant In Service"/>
    <n v="1"/>
    <n v="0"/>
    <n v="0"/>
    <n v="0"/>
    <n v="0"/>
    <n v="0"/>
    <n v="0"/>
    <n v="0"/>
    <s v="Wyoming"/>
    <d v="2021-12-01T00:00:00"/>
    <x v="0"/>
    <x v="2"/>
    <x v="2"/>
    <s v="Cheyenne Light Fuel &amp; Power Co"/>
    <x v="5"/>
    <x v="37"/>
  </r>
  <r>
    <n v="5"/>
    <n v="103"/>
    <x v="94"/>
    <s v="101000 Plant In Service"/>
    <n v="1"/>
    <n v="0"/>
    <n v="0"/>
    <n v="0"/>
    <n v="0"/>
    <n v="0"/>
    <n v="0"/>
    <n v="0"/>
    <s v="Wyoming"/>
    <d v="2021-12-01T00:00:00"/>
    <x v="0"/>
    <x v="3"/>
    <x v="2"/>
    <s v="Cheyenne Light Fuel &amp; Power Co"/>
    <x v="5"/>
    <x v="37"/>
  </r>
  <r>
    <n v="5"/>
    <n v="103"/>
    <x v="94"/>
    <s v="101000 Plant In Service"/>
    <n v="1"/>
    <n v="0"/>
    <n v="0"/>
    <n v="0"/>
    <n v="0"/>
    <n v="0"/>
    <n v="0"/>
    <n v="0"/>
    <s v="Wyoming"/>
    <d v="2021-12-01T00:00:00"/>
    <x v="0"/>
    <x v="4"/>
    <x v="2"/>
    <s v="Cheyenne Light Fuel &amp; Power Co"/>
    <x v="5"/>
    <x v="37"/>
  </r>
  <r>
    <n v="5"/>
    <n v="103"/>
    <x v="94"/>
    <s v="101000 Plant In Service"/>
    <n v="1"/>
    <n v="0"/>
    <n v="0"/>
    <n v="0"/>
    <n v="0"/>
    <n v="0"/>
    <n v="0"/>
    <n v="0"/>
    <s v="Wyoming"/>
    <d v="2021-12-01T00:00:00"/>
    <x v="0"/>
    <x v="5"/>
    <x v="2"/>
    <s v="Cheyenne Light Fuel &amp; Power Co"/>
    <x v="5"/>
    <x v="37"/>
  </r>
  <r>
    <n v="5"/>
    <n v="103"/>
    <x v="94"/>
    <s v="101000 Plant In Service"/>
    <n v="1"/>
    <n v="0"/>
    <n v="0"/>
    <n v="0"/>
    <n v="0"/>
    <n v="0"/>
    <n v="0"/>
    <n v="0"/>
    <s v="Wyoming"/>
    <d v="2021-12-01T00:00:00"/>
    <x v="0"/>
    <x v="6"/>
    <x v="2"/>
    <s v="Cheyenne Light Fuel &amp; Power Co"/>
    <x v="5"/>
    <x v="37"/>
  </r>
  <r>
    <n v="5"/>
    <n v="103"/>
    <x v="94"/>
    <s v="101000 Plant In Service"/>
    <n v="1"/>
    <n v="0"/>
    <n v="0"/>
    <n v="0"/>
    <n v="0"/>
    <n v="0"/>
    <n v="0"/>
    <n v="0"/>
    <s v="Wyoming"/>
    <d v="2021-12-01T00:00:00"/>
    <x v="0"/>
    <x v="7"/>
    <x v="2"/>
    <s v="Cheyenne Light Fuel &amp; Power Co"/>
    <x v="5"/>
    <x v="37"/>
  </r>
  <r>
    <n v="5"/>
    <n v="103"/>
    <x v="94"/>
    <s v="101000 Plant In Service"/>
    <n v="1"/>
    <n v="0"/>
    <n v="0"/>
    <n v="0"/>
    <n v="0"/>
    <n v="0"/>
    <n v="0"/>
    <n v="0"/>
    <s v="Wyoming"/>
    <d v="2021-12-01T00:00:00"/>
    <x v="0"/>
    <x v="8"/>
    <x v="2"/>
    <s v="Cheyenne Light Fuel &amp; Power Co"/>
    <x v="5"/>
    <x v="37"/>
  </r>
  <r>
    <n v="5"/>
    <n v="103"/>
    <x v="94"/>
    <s v="101000 Plant In Service"/>
    <n v="1"/>
    <n v="0"/>
    <n v="0"/>
    <n v="0"/>
    <n v="0"/>
    <n v="0"/>
    <n v="0"/>
    <n v="0"/>
    <s v="Wyoming"/>
    <d v="2021-12-01T00:00:00"/>
    <x v="0"/>
    <x v="9"/>
    <x v="2"/>
    <s v="Cheyenne Light Fuel &amp; Power Co"/>
    <x v="5"/>
    <x v="37"/>
  </r>
  <r>
    <n v="5"/>
    <n v="103"/>
    <x v="94"/>
    <s v="101000 Plant In Service"/>
    <n v="1"/>
    <n v="0"/>
    <n v="0"/>
    <n v="0"/>
    <n v="0"/>
    <n v="0"/>
    <n v="0"/>
    <n v="0"/>
    <s v="Wyoming"/>
    <d v="2021-12-01T00:00:00"/>
    <x v="0"/>
    <x v="10"/>
    <x v="2"/>
    <s v="Cheyenne Light Fuel &amp; Power Co"/>
    <x v="5"/>
    <x v="37"/>
  </r>
  <r>
    <n v="5"/>
    <n v="103"/>
    <x v="94"/>
    <s v="101000 Plant In Service"/>
    <n v="1"/>
    <n v="0"/>
    <n v="0"/>
    <n v="0"/>
    <n v="0"/>
    <n v="0"/>
    <n v="0"/>
    <n v="0"/>
    <s v="Wyoming"/>
    <d v="2021-12-01T00:00:00"/>
    <x v="0"/>
    <x v="11"/>
    <x v="2"/>
    <s v="Cheyenne Light Fuel &amp; Power Co"/>
    <x v="5"/>
    <x v="37"/>
  </r>
  <r>
    <n v="5"/>
    <n v="103"/>
    <x v="94"/>
    <s v="101000 Plant In Service"/>
    <n v="1"/>
    <n v="0"/>
    <n v="0"/>
    <n v="0"/>
    <n v="0"/>
    <n v="0"/>
    <n v="0"/>
    <n v="0"/>
    <s v="Wyoming"/>
    <d v="2021-12-01T00:00:00"/>
    <x v="0"/>
    <x v="12"/>
    <x v="2"/>
    <s v="Cheyenne Light Fuel &amp; Power Co"/>
    <x v="5"/>
    <x v="37"/>
  </r>
  <r>
    <n v="5"/>
    <n v="103"/>
    <x v="95"/>
    <s v="101000 Plant In Service"/>
    <n v="1"/>
    <n v="0"/>
    <n v="0"/>
    <n v="0"/>
    <n v="0"/>
    <n v="0"/>
    <n v="0"/>
    <n v="0"/>
    <s v="Wyoming"/>
    <d v="2021-12-01T00:00:00"/>
    <x v="0"/>
    <x v="0"/>
    <x v="2"/>
    <s v="Cheyenne Light Fuel &amp; Power Co"/>
    <x v="5"/>
    <x v="38"/>
  </r>
  <r>
    <n v="5"/>
    <n v="103"/>
    <x v="95"/>
    <s v="101000 Plant In Service"/>
    <n v="1"/>
    <n v="0"/>
    <n v="0"/>
    <n v="0"/>
    <n v="0"/>
    <n v="0"/>
    <n v="0"/>
    <n v="0"/>
    <s v="Wyoming"/>
    <d v="2021-12-01T00:00:00"/>
    <x v="0"/>
    <x v="1"/>
    <x v="2"/>
    <s v="Cheyenne Light Fuel &amp; Power Co"/>
    <x v="5"/>
    <x v="38"/>
  </r>
  <r>
    <n v="5"/>
    <n v="103"/>
    <x v="95"/>
    <s v="101000 Plant In Service"/>
    <n v="1"/>
    <n v="0"/>
    <n v="0"/>
    <n v="0"/>
    <n v="0"/>
    <n v="0"/>
    <n v="0"/>
    <n v="0"/>
    <s v="Wyoming"/>
    <d v="2021-12-01T00:00:00"/>
    <x v="0"/>
    <x v="2"/>
    <x v="2"/>
    <s v="Cheyenne Light Fuel &amp; Power Co"/>
    <x v="5"/>
    <x v="38"/>
  </r>
  <r>
    <n v="5"/>
    <n v="103"/>
    <x v="95"/>
    <s v="101000 Plant In Service"/>
    <n v="1"/>
    <n v="0"/>
    <n v="0"/>
    <n v="0"/>
    <n v="0"/>
    <n v="0"/>
    <n v="0"/>
    <n v="0"/>
    <s v="Wyoming"/>
    <d v="2021-12-01T00:00:00"/>
    <x v="0"/>
    <x v="3"/>
    <x v="2"/>
    <s v="Cheyenne Light Fuel &amp; Power Co"/>
    <x v="5"/>
    <x v="38"/>
  </r>
  <r>
    <n v="5"/>
    <n v="103"/>
    <x v="95"/>
    <s v="101000 Plant In Service"/>
    <n v="1"/>
    <n v="0"/>
    <n v="0"/>
    <n v="0"/>
    <n v="0"/>
    <n v="0"/>
    <n v="0"/>
    <n v="0"/>
    <s v="Wyoming"/>
    <d v="2021-12-01T00:00:00"/>
    <x v="0"/>
    <x v="4"/>
    <x v="2"/>
    <s v="Cheyenne Light Fuel &amp; Power Co"/>
    <x v="5"/>
    <x v="38"/>
  </r>
  <r>
    <n v="5"/>
    <n v="103"/>
    <x v="95"/>
    <s v="101000 Plant In Service"/>
    <n v="1"/>
    <n v="0"/>
    <n v="0"/>
    <n v="0"/>
    <n v="0"/>
    <n v="0"/>
    <n v="0"/>
    <n v="0"/>
    <s v="Wyoming"/>
    <d v="2021-12-01T00:00:00"/>
    <x v="0"/>
    <x v="5"/>
    <x v="2"/>
    <s v="Cheyenne Light Fuel &amp; Power Co"/>
    <x v="5"/>
    <x v="38"/>
  </r>
  <r>
    <n v="5"/>
    <n v="103"/>
    <x v="95"/>
    <s v="101000 Plant In Service"/>
    <n v="1"/>
    <n v="0"/>
    <n v="0"/>
    <n v="0"/>
    <n v="0"/>
    <n v="0"/>
    <n v="0"/>
    <n v="0"/>
    <s v="Wyoming"/>
    <d v="2021-12-01T00:00:00"/>
    <x v="0"/>
    <x v="6"/>
    <x v="2"/>
    <s v="Cheyenne Light Fuel &amp; Power Co"/>
    <x v="5"/>
    <x v="38"/>
  </r>
  <r>
    <n v="5"/>
    <n v="103"/>
    <x v="95"/>
    <s v="101000 Plant In Service"/>
    <n v="1"/>
    <n v="0"/>
    <n v="0"/>
    <n v="0"/>
    <n v="0"/>
    <n v="0"/>
    <n v="0"/>
    <n v="0"/>
    <s v="Wyoming"/>
    <d v="2021-12-01T00:00:00"/>
    <x v="0"/>
    <x v="7"/>
    <x v="2"/>
    <s v="Cheyenne Light Fuel &amp; Power Co"/>
    <x v="5"/>
    <x v="38"/>
  </r>
  <r>
    <n v="5"/>
    <n v="103"/>
    <x v="95"/>
    <s v="101000 Plant In Service"/>
    <n v="1"/>
    <n v="0"/>
    <n v="0"/>
    <n v="0"/>
    <n v="0"/>
    <n v="0"/>
    <n v="0"/>
    <n v="0"/>
    <s v="Wyoming"/>
    <d v="2021-12-01T00:00:00"/>
    <x v="0"/>
    <x v="8"/>
    <x v="2"/>
    <s v="Cheyenne Light Fuel &amp; Power Co"/>
    <x v="5"/>
    <x v="38"/>
  </r>
  <r>
    <n v="5"/>
    <n v="103"/>
    <x v="95"/>
    <s v="101000 Plant In Service"/>
    <n v="1"/>
    <n v="0"/>
    <n v="0"/>
    <n v="0"/>
    <n v="0"/>
    <n v="0"/>
    <n v="0"/>
    <n v="0"/>
    <s v="Wyoming"/>
    <d v="2021-12-01T00:00:00"/>
    <x v="0"/>
    <x v="9"/>
    <x v="2"/>
    <s v="Cheyenne Light Fuel &amp; Power Co"/>
    <x v="5"/>
    <x v="38"/>
  </r>
  <r>
    <n v="5"/>
    <n v="103"/>
    <x v="95"/>
    <s v="101000 Plant In Service"/>
    <n v="1"/>
    <n v="0"/>
    <n v="0"/>
    <n v="0"/>
    <n v="0"/>
    <n v="0"/>
    <n v="0"/>
    <n v="0"/>
    <s v="Wyoming"/>
    <d v="2021-12-01T00:00:00"/>
    <x v="0"/>
    <x v="10"/>
    <x v="2"/>
    <s v="Cheyenne Light Fuel &amp; Power Co"/>
    <x v="5"/>
    <x v="38"/>
  </r>
  <r>
    <n v="5"/>
    <n v="103"/>
    <x v="95"/>
    <s v="101000 Plant In Service"/>
    <n v="1"/>
    <n v="0"/>
    <n v="0"/>
    <n v="0"/>
    <n v="0"/>
    <n v="0"/>
    <n v="0"/>
    <n v="0"/>
    <s v="Wyoming"/>
    <d v="2021-12-01T00:00:00"/>
    <x v="0"/>
    <x v="11"/>
    <x v="2"/>
    <s v="Cheyenne Light Fuel &amp; Power Co"/>
    <x v="5"/>
    <x v="38"/>
  </r>
  <r>
    <n v="5"/>
    <n v="103"/>
    <x v="95"/>
    <s v="101000 Plant In Service"/>
    <n v="1"/>
    <n v="0"/>
    <n v="0"/>
    <n v="0"/>
    <n v="0"/>
    <n v="0"/>
    <n v="0"/>
    <n v="0"/>
    <s v="Wyoming"/>
    <d v="2021-12-01T00:00:00"/>
    <x v="0"/>
    <x v="12"/>
    <x v="2"/>
    <s v="Cheyenne Light Fuel &amp; Power Co"/>
    <x v="5"/>
    <x v="38"/>
  </r>
  <r>
    <n v="5"/>
    <n v="103"/>
    <x v="96"/>
    <s v="101000 Plant In Service"/>
    <n v="1"/>
    <n v="0"/>
    <n v="0"/>
    <n v="0"/>
    <n v="0"/>
    <n v="0"/>
    <n v="0"/>
    <n v="0"/>
    <s v="Wyoming"/>
    <d v="2021-12-01T00:00:00"/>
    <x v="0"/>
    <x v="0"/>
    <x v="2"/>
    <s v="Cheyenne Light Fuel &amp; Power Co"/>
    <x v="5"/>
    <x v="42"/>
  </r>
  <r>
    <n v="5"/>
    <n v="103"/>
    <x v="96"/>
    <s v="101000 Plant In Service"/>
    <n v="1"/>
    <n v="0"/>
    <n v="0"/>
    <n v="0"/>
    <n v="0"/>
    <n v="0"/>
    <n v="0"/>
    <n v="0"/>
    <s v="Wyoming"/>
    <d v="2021-12-01T00:00:00"/>
    <x v="0"/>
    <x v="1"/>
    <x v="2"/>
    <s v="Cheyenne Light Fuel &amp; Power Co"/>
    <x v="5"/>
    <x v="42"/>
  </r>
  <r>
    <n v="5"/>
    <n v="103"/>
    <x v="96"/>
    <s v="101000 Plant In Service"/>
    <n v="1"/>
    <n v="0"/>
    <n v="0"/>
    <n v="0"/>
    <n v="0"/>
    <n v="0"/>
    <n v="0"/>
    <n v="0"/>
    <s v="Wyoming"/>
    <d v="2021-12-01T00:00:00"/>
    <x v="0"/>
    <x v="2"/>
    <x v="2"/>
    <s v="Cheyenne Light Fuel &amp; Power Co"/>
    <x v="5"/>
    <x v="42"/>
  </r>
  <r>
    <n v="5"/>
    <n v="103"/>
    <x v="96"/>
    <s v="101000 Plant In Service"/>
    <n v="1"/>
    <n v="0"/>
    <n v="0"/>
    <n v="0"/>
    <n v="0"/>
    <n v="0"/>
    <n v="0"/>
    <n v="0"/>
    <s v="Wyoming"/>
    <d v="2021-12-01T00:00:00"/>
    <x v="0"/>
    <x v="3"/>
    <x v="2"/>
    <s v="Cheyenne Light Fuel &amp; Power Co"/>
    <x v="5"/>
    <x v="42"/>
  </r>
  <r>
    <n v="5"/>
    <n v="103"/>
    <x v="96"/>
    <s v="101000 Plant In Service"/>
    <n v="1"/>
    <n v="0"/>
    <n v="0"/>
    <n v="0"/>
    <n v="0"/>
    <n v="0"/>
    <n v="0"/>
    <n v="0"/>
    <s v="Wyoming"/>
    <d v="2021-12-01T00:00:00"/>
    <x v="0"/>
    <x v="4"/>
    <x v="2"/>
    <s v="Cheyenne Light Fuel &amp; Power Co"/>
    <x v="5"/>
    <x v="42"/>
  </r>
  <r>
    <n v="5"/>
    <n v="103"/>
    <x v="96"/>
    <s v="101000 Plant In Service"/>
    <n v="1"/>
    <n v="0"/>
    <n v="0"/>
    <n v="0"/>
    <n v="0"/>
    <n v="0"/>
    <n v="0"/>
    <n v="0"/>
    <s v="Wyoming"/>
    <d v="2021-12-01T00:00:00"/>
    <x v="0"/>
    <x v="5"/>
    <x v="2"/>
    <s v="Cheyenne Light Fuel &amp; Power Co"/>
    <x v="5"/>
    <x v="42"/>
  </r>
  <r>
    <n v="5"/>
    <n v="103"/>
    <x v="96"/>
    <s v="101000 Plant In Service"/>
    <n v="1"/>
    <n v="0"/>
    <n v="0"/>
    <n v="0"/>
    <n v="0"/>
    <n v="0"/>
    <n v="0"/>
    <n v="0"/>
    <s v="Wyoming"/>
    <d v="2021-12-01T00:00:00"/>
    <x v="0"/>
    <x v="6"/>
    <x v="2"/>
    <s v="Cheyenne Light Fuel &amp; Power Co"/>
    <x v="5"/>
    <x v="42"/>
  </r>
  <r>
    <n v="5"/>
    <n v="103"/>
    <x v="96"/>
    <s v="101000 Plant In Service"/>
    <n v="1"/>
    <n v="0"/>
    <n v="0"/>
    <n v="0"/>
    <n v="0"/>
    <n v="0"/>
    <n v="0"/>
    <n v="0"/>
    <s v="Wyoming"/>
    <d v="2021-12-01T00:00:00"/>
    <x v="0"/>
    <x v="7"/>
    <x v="2"/>
    <s v="Cheyenne Light Fuel &amp; Power Co"/>
    <x v="5"/>
    <x v="42"/>
  </r>
  <r>
    <n v="5"/>
    <n v="103"/>
    <x v="96"/>
    <s v="101000 Plant In Service"/>
    <n v="1"/>
    <n v="0"/>
    <n v="0"/>
    <n v="0"/>
    <n v="0"/>
    <n v="0"/>
    <n v="0"/>
    <n v="0"/>
    <s v="Wyoming"/>
    <d v="2021-12-01T00:00:00"/>
    <x v="0"/>
    <x v="8"/>
    <x v="2"/>
    <s v="Cheyenne Light Fuel &amp; Power Co"/>
    <x v="5"/>
    <x v="42"/>
  </r>
  <r>
    <n v="5"/>
    <n v="103"/>
    <x v="96"/>
    <s v="101000 Plant In Service"/>
    <n v="1"/>
    <n v="0"/>
    <n v="0"/>
    <n v="0"/>
    <n v="0"/>
    <n v="0"/>
    <n v="0"/>
    <n v="0"/>
    <s v="Wyoming"/>
    <d v="2021-12-01T00:00:00"/>
    <x v="0"/>
    <x v="9"/>
    <x v="2"/>
    <s v="Cheyenne Light Fuel &amp; Power Co"/>
    <x v="5"/>
    <x v="42"/>
  </r>
  <r>
    <n v="5"/>
    <n v="103"/>
    <x v="96"/>
    <s v="101000 Plant In Service"/>
    <n v="1"/>
    <n v="0"/>
    <n v="0"/>
    <n v="0"/>
    <n v="0"/>
    <n v="0"/>
    <n v="0"/>
    <n v="0"/>
    <s v="Wyoming"/>
    <d v="2021-12-01T00:00:00"/>
    <x v="0"/>
    <x v="10"/>
    <x v="2"/>
    <s v="Cheyenne Light Fuel &amp; Power Co"/>
    <x v="5"/>
    <x v="42"/>
  </r>
  <r>
    <n v="5"/>
    <n v="103"/>
    <x v="96"/>
    <s v="101000 Plant In Service"/>
    <n v="1"/>
    <n v="0"/>
    <n v="0"/>
    <n v="0"/>
    <n v="0"/>
    <n v="0"/>
    <n v="0"/>
    <n v="0"/>
    <s v="Wyoming"/>
    <d v="2021-12-01T00:00:00"/>
    <x v="0"/>
    <x v="11"/>
    <x v="2"/>
    <s v="Cheyenne Light Fuel &amp; Power Co"/>
    <x v="5"/>
    <x v="42"/>
  </r>
  <r>
    <n v="5"/>
    <n v="103"/>
    <x v="96"/>
    <s v="101000 Plant In Service"/>
    <n v="1"/>
    <n v="0"/>
    <n v="0"/>
    <n v="0"/>
    <n v="0"/>
    <n v="0"/>
    <n v="0"/>
    <n v="0"/>
    <s v="Wyoming"/>
    <d v="2021-12-01T00:00:00"/>
    <x v="0"/>
    <x v="12"/>
    <x v="2"/>
    <s v="Cheyenne Light Fuel &amp; Power Co"/>
    <x v="5"/>
    <x v="42"/>
  </r>
  <r>
    <n v="5"/>
    <n v="103"/>
    <x v="97"/>
    <s v="101000 Plant In Service"/>
    <n v="1"/>
    <n v="0"/>
    <n v="0"/>
    <n v="0"/>
    <n v="0"/>
    <n v="0"/>
    <n v="0"/>
    <n v="0"/>
    <s v="Wyoming"/>
    <d v="2021-12-01T00:00:00"/>
    <x v="0"/>
    <x v="0"/>
    <x v="2"/>
    <s v="Cheyenne Light Fuel &amp; Power Co"/>
    <x v="5"/>
    <x v="42"/>
  </r>
  <r>
    <n v="5"/>
    <n v="103"/>
    <x v="97"/>
    <s v="101000 Plant In Service"/>
    <n v="1"/>
    <n v="0"/>
    <n v="0"/>
    <n v="0"/>
    <n v="0"/>
    <n v="0"/>
    <n v="0"/>
    <n v="0"/>
    <s v="Wyoming"/>
    <d v="2021-12-01T00:00:00"/>
    <x v="0"/>
    <x v="1"/>
    <x v="2"/>
    <s v="Cheyenne Light Fuel &amp; Power Co"/>
    <x v="5"/>
    <x v="42"/>
  </r>
  <r>
    <n v="5"/>
    <n v="103"/>
    <x v="97"/>
    <s v="101000 Plant In Service"/>
    <n v="1"/>
    <n v="0"/>
    <n v="0"/>
    <n v="0"/>
    <n v="0"/>
    <n v="0"/>
    <n v="0"/>
    <n v="0"/>
    <s v="Wyoming"/>
    <d v="2021-12-01T00:00:00"/>
    <x v="0"/>
    <x v="2"/>
    <x v="2"/>
    <s v="Cheyenne Light Fuel &amp; Power Co"/>
    <x v="5"/>
    <x v="42"/>
  </r>
  <r>
    <n v="5"/>
    <n v="103"/>
    <x v="97"/>
    <s v="101000 Plant In Service"/>
    <n v="1"/>
    <n v="0"/>
    <n v="0"/>
    <n v="0"/>
    <n v="0"/>
    <n v="0"/>
    <n v="0"/>
    <n v="0"/>
    <s v="Wyoming"/>
    <d v="2021-12-01T00:00:00"/>
    <x v="0"/>
    <x v="3"/>
    <x v="2"/>
    <s v="Cheyenne Light Fuel &amp; Power Co"/>
    <x v="5"/>
    <x v="42"/>
  </r>
  <r>
    <n v="5"/>
    <n v="103"/>
    <x v="97"/>
    <s v="101000 Plant In Service"/>
    <n v="1"/>
    <n v="0"/>
    <n v="0"/>
    <n v="0"/>
    <n v="0"/>
    <n v="0"/>
    <n v="0"/>
    <n v="0"/>
    <s v="Wyoming"/>
    <d v="2021-12-01T00:00:00"/>
    <x v="0"/>
    <x v="4"/>
    <x v="2"/>
    <s v="Cheyenne Light Fuel &amp; Power Co"/>
    <x v="5"/>
    <x v="42"/>
  </r>
  <r>
    <n v="5"/>
    <n v="103"/>
    <x v="97"/>
    <s v="101000 Plant In Service"/>
    <n v="1"/>
    <n v="0"/>
    <n v="0"/>
    <n v="0"/>
    <n v="0"/>
    <n v="0"/>
    <n v="0"/>
    <n v="0"/>
    <s v="Wyoming"/>
    <d v="2021-12-01T00:00:00"/>
    <x v="0"/>
    <x v="5"/>
    <x v="2"/>
    <s v="Cheyenne Light Fuel &amp; Power Co"/>
    <x v="5"/>
    <x v="42"/>
  </r>
  <r>
    <n v="5"/>
    <n v="103"/>
    <x v="97"/>
    <s v="101000 Plant In Service"/>
    <n v="1"/>
    <n v="0"/>
    <n v="0"/>
    <n v="0"/>
    <n v="0"/>
    <n v="0"/>
    <n v="0"/>
    <n v="0"/>
    <s v="Wyoming"/>
    <d v="2021-12-01T00:00:00"/>
    <x v="0"/>
    <x v="6"/>
    <x v="2"/>
    <s v="Cheyenne Light Fuel &amp; Power Co"/>
    <x v="5"/>
    <x v="42"/>
  </r>
  <r>
    <n v="5"/>
    <n v="103"/>
    <x v="97"/>
    <s v="101000 Plant In Service"/>
    <n v="1"/>
    <n v="0"/>
    <n v="0"/>
    <n v="0"/>
    <n v="0"/>
    <n v="0"/>
    <n v="0"/>
    <n v="0"/>
    <s v="Wyoming"/>
    <d v="2021-12-01T00:00:00"/>
    <x v="0"/>
    <x v="7"/>
    <x v="2"/>
    <s v="Cheyenne Light Fuel &amp; Power Co"/>
    <x v="5"/>
    <x v="42"/>
  </r>
  <r>
    <n v="5"/>
    <n v="103"/>
    <x v="97"/>
    <s v="101000 Plant In Service"/>
    <n v="1"/>
    <n v="0"/>
    <n v="0"/>
    <n v="0"/>
    <n v="0"/>
    <n v="0"/>
    <n v="0"/>
    <n v="0"/>
    <s v="Wyoming"/>
    <d v="2021-12-01T00:00:00"/>
    <x v="0"/>
    <x v="8"/>
    <x v="2"/>
    <s v="Cheyenne Light Fuel &amp; Power Co"/>
    <x v="5"/>
    <x v="42"/>
  </r>
  <r>
    <n v="5"/>
    <n v="103"/>
    <x v="97"/>
    <s v="101000 Plant In Service"/>
    <n v="1"/>
    <n v="0"/>
    <n v="0"/>
    <n v="0"/>
    <n v="0"/>
    <n v="0"/>
    <n v="0"/>
    <n v="0"/>
    <s v="Wyoming"/>
    <d v="2021-12-01T00:00:00"/>
    <x v="0"/>
    <x v="9"/>
    <x v="2"/>
    <s v="Cheyenne Light Fuel &amp; Power Co"/>
    <x v="5"/>
    <x v="42"/>
  </r>
  <r>
    <n v="5"/>
    <n v="103"/>
    <x v="97"/>
    <s v="101000 Plant In Service"/>
    <n v="1"/>
    <n v="0"/>
    <n v="0"/>
    <n v="0"/>
    <n v="0"/>
    <n v="0"/>
    <n v="0"/>
    <n v="0"/>
    <s v="Wyoming"/>
    <d v="2021-12-01T00:00:00"/>
    <x v="0"/>
    <x v="10"/>
    <x v="2"/>
    <s v="Cheyenne Light Fuel &amp; Power Co"/>
    <x v="5"/>
    <x v="42"/>
  </r>
  <r>
    <n v="5"/>
    <n v="103"/>
    <x v="97"/>
    <s v="101000 Plant In Service"/>
    <n v="1"/>
    <n v="0"/>
    <n v="0"/>
    <n v="0"/>
    <n v="0"/>
    <n v="0"/>
    <n v="0"/>
    <n v="0"/>
    <s v="Wyoming"/>
    <d v="2021-12-01T00:00:00"/>
    <x v="0"/>
    <x v="11"/>
    <x v="2"/>
    <s v="Cheyenne Light Fuel &amp; Power Co"/>
    <x v="5"/>
    <x v="42"/>
  </r>
  <r>
    <n v="5"/>
    <n v="103"/>
    <x v="97"/>
    <s v="101000 Plant In Service"/>
    <n v="1"/>
    <n v="0"/>
    <n v="0"/>
    <n v="0"/>
    <n v="0"/>
    <n v="0"/>
    <n v="0"/>
    <n v="0"/>
    <s v="Wyoming"/>
    <d v="2021-12-01T00:00:00"/>
    <x v="0"/>
    <x v="12"/>
    <x v="2"/>
    <s v="Cheyenne Light Fuel &amp; Power Co"/>
    <x v="5"/>
    <x v="42"/>
  </r>
  <r>
    <n v="5"/>
    <n v="103"/>
    <x v="98"/>
    <s v="101000 Plant In Service"/>
    <n v="1"/>
    <n v="0"/>
    <n v="0"/>
    <n v="0"/>
    <n v="0"/>
    <n v="0"/>
    <n v="0"/>
    <n v="0"/>
    <s v="Wyoming"/>
    <d v="2021-12-01T00:00:00"/>
    <x v="0"/>
    <x v="0"/>
    <x v="2"/>
    <s v="Cheyenne Light Fuel &amp; Power Co"/>
    <x v="5"/>
    <x v="42"/>
  </r>
  <r>
    <n v="5"/>
    <n v="103"/>
    <x v="98"/>
    <s v="101000 Plant In Service"/>
    <n v="1"/>
    <n v="0"/>
    <n v="0"/>
    <n v="0"/>
    <n v="0"/>
    <n v="0"/>
    <n v="0"/>
    <n v="0"/>
    <s v="Wyoming"/>
    <d v="2021-12-01T00:00:00"/>
    <x v="0"/>
    <x v="1"/>
    <x v="2"/>
    <s v="Cheyenne Light Fuel &amp; Power Co"/>
    <x v="5"/>
    <x v="42"/>
  </r>
  <r>
    <n v="5"/>
    <n v="103"/>
    <x v="98"/>
    <s v="101000 Plant In Service"/>
    <n v="1"/>
    <n v="0"/>
    <n v="0"/>
    <n v="0"/>
    <n v="0"/>
    <n v="0"/>
    <n v="0"/>
    <n v="0"/>
    <s v="Wyoming"/>
    <d v="2021-12-01T00:00:00"/>
    <x v="0"/>
    <x v="2"/>
    <x v="2"/>
    <s v="Cheyenne Light Fuel &amp; Power Co"/>
    <x v="5"/>
    <x v="42"/>
  </r>
  <r>
    <n v="5"/>
    <n v="103"/>
    <x v="98"/>
    <s v="101000 Plant In Service"/>
    <n v="1"/>
    <n v="0"/>
    <n v="0"/>
    <n v="0"/>
    <n v="0"/>
    <n v="0"/>
    <n v="0"/>
    <n v="0"/>
    <s v="Wyoming"/>
    <d v="2021-12-01T00:00:00"/>
    <x v="0"/>
    <x v="3"/>
    <x v="2"/>
    <s v="Cheyenne Light Fuel &amp; Power Co"/>
    <x v="5"/>
    <x v="42"/>
  </r>
  <r>
    <n v="5"/>
    <n v="103"/>
    <x v="98"/>
    <s v="101000 Plant In Service"/>
    <n v="1"/>
    <n v="0"/>
    <n v="0"/>
    <n v="0"/>
    <n v="0"/>
    <n v="0"/>
    <n v="0"/>
    <n v="0"/>
    <s v="Wyoming"/>
    <d v="2021-12-01T00:00:00"/>
    <x v="0"/>
    <x v="4"/>
    <x v="2"/>
    <s v="Cheyenne Light Fuel &amp; Power Co"/>
    <x v="5"/>
    <x v="42"/>
  </r>
  <r>
    <n v="5"/>
    <n v="103"/>
    <x v="98"/>
    <s v="101000 Plant In Service"/>
    <n v="1"/>
    <n v="0"/>
    <n v="0"/>
    <n v="0"/>
    <n v="0"/>
    <n v="0"/>
    <n v="0"/>
    <n v="0"/>
    <s v="Wyoming"/>
    <d v="2021-12-01T00:00:00"/>
    <x v="0"/>
    <x v="5"/>
    <x v="2"/>
    <s v="Cheyenne Light Fuel &amp; Power Co"/>
    <x v="5"/>
    <x v="42"/>
  </r>
  <r>
    <n v="5"/>
    <n v="103"/>
    <x v="98"/>
    <s v="101000 Plant In Service"/>
    <n v="1"/>
    <n v="0"/>
    <n v="0"/>
    <n v="0"/>
    <n v="0"/>
    <n v="0"/>
    <n v="0"/>
    <n v="0"/>
    <s v="Wyoming"/>
    <d v="2021-12-01T00:00:00"/>
    <x v="0"/>
    <x v="6"/>
    <x v="2"/>
    <s v="Cheyenne Light Fuel &amp; Power Co"/>
    <x v="5"/>
    <x v="42"/>
  </r>
  <r>
    <n v="5"/>
    <n v="103"/>
    <x v="98"/>
    <s v="101000 Plant In Service"/>
    <n v="1"/>
    <n v="0"/>
    <n v="0"/>
    <n v="0"/>
    <n v="0"/>
    <n v="0"/>
    <n v="0"/>
    <n v="0"/>
    <s v="Wyoming"/>
    <d v="2021-12-01T00:00:00"/>
    <x v="0"/>
    <x v="7"/>
    <x v="2"/>
    <s v="Cheyenne Light Fuel &amp; Power Co"/>
    <x v="5"/>
    <x v="42"/>
  </r>
  <r>
    <n v="5"/>
    <n v="103"/>
    <x v="98"/>
    <s v="101000 Plant In Service"/>
    <n v="1"/>
    <n v="0"/>
    <n v="0"/>
    <n v="0"/>
    <n v="0"/>
    <n v="0"/>
    <n v="0"/>
    <n v="0"/>
    <s v="Wyoming"/>
    <d v="2021-12-01T00:00:00"/>
    <x v="0"/>
    <x v="8"/>
    <x v="2"/>
    <s v="Cheyenne Light Fuel &amp; Power Co"/>
    <x v="5"/>
    <x v="42"/>
  </r>
  <r>
    <n v="5"/>
    <n v="103"/>
    <x v="98"/>
    <s v="101000 Plant In Service"/>
    <n v="1"/>
    <n v="0"/>
    <n v="0"/>
    <n v="0"/>
    <n v="0"/>
    <n v="0"/>
    <n v="0"/>
    <n v="0"/>
    <s v="Wyoming"/>
    <d v="2021-12-01T00:00:00"/>
    <x v="0"/>
    <x v="9"/>
    <x v="2"/>
    <s v="Cheyenne Light Fuel &amp; Power Co"/>
    <x v="5"/>
    <x v="42"/>
  </r>
  <r>
    <n v="5"/>
    <n v="103"/>
    <x v="98"/>
    <s v="101000 Plant In Service"/>
    <n v="1"/>
    <n v="0"/>
    <n v="0"/>
    <n v="0"/>
    <n v="0"/>
    <n v="0"/>
    <n v="0"/>
    <n v="0"/>
    <s v="Wyoming"/>
    <d v="2021-12-01T00:00:00"/>
    <x v="0"/>
    <x v="10"/>
    <x v="2"/>
    <s v="Cheyenne Light Fuel &amp; Power Co"/>
    <x v="5"/>
    <x v="42"/>
  </r>
  <r>
    <n v="5"/>
    <n v="103"/>
    <x v="98"/>
    <s v="101000 Plant In Service"/>
    <n v="1"/>
    <n v="0"/>
    <n v="0"/>
    <n v="0"/>
    <n v="0"/>
    <n v="0"/>
    <n v="0"/>
    <n v="0"/>
    <s v="Wyoming"/>
    <d v="2021-12-01T00:00:00"/>
    <x v="0"/>
    <x v="11"/>
    <x v="2"/>
    <s v="Cheyenne Light Fuel &amp; Power Co"/>
    <x v="5"/>
    <x v="42"/>
  </r>
  <r>
    <n v="5"/>
    <n v="103"/>
    <x v="98"/>
    <s v="101000 Plant In Service"/>
    <n v="1"/>
    <n v="0"/>
    <n v="0"/>
    <n v="0"/>
    <n v="0"/>
    <n v="0"/>
    <n v="0"/>
    <n v="0"/>
    <s v="Wyoming"/>
    <d v="2021-12-01T00:00:00"/>
    <x v="0"/>
    <x v="12"/>
    <x v="2"/>
    <s v="Cheyenne Light Fuel &amp; Power Co"/>
    <x v="5"/>
    <x v="42"/>
  </r>
  <r>
    <n v="5"/>
    <n v="103"/>
    <x v="99"/>
    <s v="101000 Plant In Service"/>
    <n v="1"/>
    <n v="0"/>
    <n v="0"/>
    <n v="0"/>
    <n v="0"/>
    <n v="0"/>
    <n v="0"/>
    <n v="0"/>
    <s v="Wyoming"/>
    <d v="2021-12-01T00:00:00"/>
    <x v="0"/>
    <x v="0"/>
    <x v="2"/>
    <s v="Cheyenne Light Fuel &amp; Power Co"/>
    <x v="5"/>
    <x v="43"/>
  </r>
  <r>
    <n v="5"/>
    <n v="103"/>
    <x v="99"/>
    <s v="101000 Plant In Service"/>
    <n v="1"/>
    <n v="0"/>
    <n v="0"/>
    <n v="0"/>
    <n v="0"/>
    <n v="0"/>
    <n v="0"/>
    <n v="0"/>
    <s v="Wyoming"/>
    <d v="2021-12-01T00:00:00"/>
    <x v="0"/>
    <x v="1"/>
    <x v="2"/>
    <s v="Cheyenne Light Fuel &amp; Power Co"/>
    <x v="5"/>
    <x v="43"/>
  </r>
  <r>
    <n v="5"/>
    <n v="103"/>
    <x v="99"/>
    <s v="101000 Plant In Service"/>
    <n v="1"/>
    <n v="0"/>
    <n v="0"/>
    <n v="0"/>
    <n v="0"/>
    <n v="0"/>
    <n v="0"/>
    <n v="0"/>
    <s v="Wyoming"/>
    <d v="2021-12-01T00:00:00"/>
    <x v="0"/>
    <x v="2"/>
    <x v="2"/>
    <s v="Cheyenne Light Fuel &amp; Power Co"/>
    <x v="5"/>
    <x v="43"/>
  </r>
  <r>
    <n v="5"/>
    <n v="103"/>
    <x v="99"/>
    <s v="101000 Plant In Service"/>
    <n v="1"/>
    <n v="0"/>
    <n v="0"/>
    <n v="0"/>
    <n v="0"/>
    <n v="0"/>
    <n v="0"/>
    <n v="0"/>
    <s v="Wyoming"/>
    <d v="2021-12-01T00:00:00"/>
    <x v="0"/>
    <x v="3"/>
    <x v="2"/>
    <s v="Cheyenne Light Fuel &amp; Power Co"/>
    <x v="5"/>
    <x v="43"/>
  </r>
  <r>
    <n v="5"/>
    <n v="103"/>
    <x v="99"/>
    <s v="101000 Plant In Service"/>
    <n v="1"/>
    <n v="0"/>
    <n v="0"/>
    <n v="0"/>
    <n v="0"/>
    <n v="0"/>
    <n v="0"/>
    <n v="0"/>
    <s v="Wyoming"/>
    <d v="2021-12-01T00:00:00"/>
    <x v="0"/>
    <x v="4"/>
    <x v="2"/>
    <s v="Cheyenne Light Fuel &amp; Power Co"/>
    <x v="5"/>
    <x v="43"/>
  </r>
  <r>
    <n v="5"/>
    <n v="103"/>
    <x v="99"/>
    <s v="101000 Plant In Service"/>
    <n v="1"/>
    <n v="0"/>
    <n v="0"/>
    <n v="0"/>
    <n v="0"/>
    <n v="0"/>
    <n v="0"/>
    <n v="0"/>
    <s v="Wyoming"/>
    <d v="2021-12-01T00:00:00"/>
    <x v="0"/>
    <x v="5"/>
    <x v="2"/>
    <s v="Cheyenne Light Fuel &amp; Power Co"/>
    <x v="5"/>
    <x v="43"/>
  </r>
  <r>
    <n v="5"/>
    <n v="103"/>
    <x v="99"/>
    <s v="101000 Plant In Service"/>
    <n v="1"/>
    <n v="0"/>
    <n v="0"/>
    <n v="0"/>
    <n v="0"/>
    <n v="0"/>
    <n v="0"/>
    <n v="0"/>
    <s v="Wyoming"/>
    <d v="2021-12-01T00:00:00"/>
    <x v="0"/>
    <x v="6"/>
    <x v="2"/>
    <s v="Cheyenne Light Fuel &amp; Power Co"/>
    <x v="5"/>
    <x v="43"/>
  </r>
  <r>
    <n v="5"/>
    <n v="103"/>
    <x v="99"/>
    <s v="101000 Plant In Service"/>
    <n v="1"/>
    <n v="0"/>
    <n v="0"/>
    <n v="0"/>
    <n v="0"/>
    <n v="0"/>
    <n v="0"/>
    <n v="0"/>
    <s v="Wyoming"/>
    <d v="2021-12-01T00:00:00"/>
    <x v="0"/>
    <x v="7"/>
    <x v="2"/>
    <s v="Cheyenne Light Fuel &amp; Power Co"/>
    <x v="5"/>
    <x v="43"/>
  </r>
  <r>
    <n v="5"/>
    <n v="103"/>
    <x v="99"/>
    <s v="101000 Plant In Service"/>
    <n v="1"/>
    <n v="0"/>
    <n v="0"/>
    <n v="0"/>
    <n v="0"/>
    <n v="0"/>
    <n v="0"/>
    <n v="0"/>
    <s v="Wyoming"/>
    <d v="2021-12-01T00:00:00"/>
    <x v="0"/>
    <x v="8"/>
    <x v="2"/>
    <s v="Cheyenne Light Fuel &amp; Power Co"/>
    <x v="5"/>
    <x v="43"/>
  </r>
  <r>
    <n v="5"/>
    <n v="103"/>
    <x v="99"/>
    <s v="101000 Plant In Service"/>
    <n v="1"/>
    <n v="0"/>
    <n v="0"/>
    <n v="0"/>
    <n v="0"/>
    <n v="0"/>
    <n v="0"/>
    <n v="0"/>
    <s v="Wyoming"/>
    <d v="2021-12-01T00:00:00"/>
    <x v="0"/>
    <x v="9"/>
    <x v="2"/>
    <s v="Cheyenne Light Fuel &amp; Power Co"/>
    <x v="5"/>
    <x v="43"/>
  </r>
  <r>
    <n v="5"/>
    <n v="103"/>
    <x v="99"/>
    <s v="101000 Plant In Service"/>
    <n v="1"/>
    <n v="0"/>
    <n v="0"/>
    <n v="0"/>
    <n v="0"/>
    <n v="0"/>
    <n v="0"/>
    <n v="0"/>
    <s v="Wyoming"/>
    <d v="2021-12-01T00:00:00"/>
    <x v="0"/>
    <x v="10"/>
    <x v="2"/>
    <s v="Cheyenne Light Fuel &amp; Power Co"/>
    <x v="5"/>
    <x v="43"/>
  </r>
  <r>
    <n v="5"/>
    <n v="103"/>
    <x v="99"/>
    <s v="101000 Plant In Service"/>
    <n v="1"/>
    <n v="0"/>
    <n v="0"/>
    <n v="0"/>
    <n v="0"/>
    <n v="0"/>
    <n v="0"/>
    <n v="0"/>
    <s v="Wyoming"/>
    <d v="2021-12-01T00:00:00"/>
    <x v="0"/>
    <x v="11"/>
    <x v="2"/>
    <s v="Cheyenne Light Fuel &amp; Power Co"/>
    <x v="5"/>
    <x v="43"/>
  </r>
  <r>
    <n v="5"/>
    <n v="103"/>
    <x v="99"/>
    <s v="101000 Plant In Service"/>
    <n v="1"/>
    <n v="0"/>
    <n v="0"/>
    <n v="0"/>
    <n v="0"/>
    <n v="0"/>
    <n v="0"/>
    <n v="0"/>
    <s v="Wyoming"/>
    <d v="2021-12-01T00:00:00"/>
    <x v="0"/>
    <x v="12"/>
    <x v="2"/>
    <s v="Cheyenne Light Fuel &amp; Power Co"/>
    <x v="5"/>
    <x v="43"/>
  </r>
  <r>
    <n v="5"/>
    <n v="103"/>
    <x v="100"/>
    <s v="101000 Plant In Service"/>
    <n v="1"/>
    <n v="0"/>
    <n v="0"/>
    <n v="0"/>
    <n v="0"/>
    <n v="0"/>
    <n v="0"/>
    <n v="0"/>
    <s v="Wyoming"/>
    <d v="2021-12-01T00:00:00"/>
    <x v="0"/>
    <x v="0"/>
    <x v="2"/>
    <s v="Cheyenne Light Fuel &amp; Power Co"/>
    <x v="5"/>
    <x v="43"/>
  </r>
  <r>
    <n v="5"/>
    <n v="103"/>
    <x v="100"/>
    <s v="101000 Plant In Service"/>
    <n v="1"/>
    <n v="0"/>
    <n v="0"/>
    <n v="0"/>
    <n v="0"/>
    <n v="0"/>
    <n v="0"/>
    <n v="0"/>
    <s v="Wyoming"/>
    <d v="2021-12-01T00:00:00"/>
    <x v="0"/>
    <x v="1"/>
    <x v="2"/>
    <s v="Cheyenne Light Fuel &amp; Power Co"/>
    <x v="5"/>
    <x v="43"/>
  </r>
  <r>
    <n v="5"/>
    <n v="103"/>
    <x v="100"/>
    <s v="101000 Plant In Service"/>
    <n v="1"/>
    <n v="0"/>
    <n v="0"/>
    <n v="0"/>
    <n v="0"/>
    <n v="0"/>
    <n v="0"/>
    <n v="0"/>
    <s v="Wyoming"/>
    <d v="2021-12-01T00:00:00"/>
    <x v="0"/>
    <x v="2"/>
    <x v="2"/>
    <s v="Cheyenne Light Fuel &amp; Power Co"/>
    <x v="5"/>
    <x v="43"/>
  </r>
  <r>
    <n v="5"/>
    <n v="103"/>
    <x v="100"/>
    <s v="101000 Plant In Service"/>
    <n v="1"/>
    <n v="0"/>
    <n v="0"/>
    <n v="0"/>
    <n v="0"/>
    <n v="0"/>
    <n v="0"/>
    <n v="0"/>
    <s v="Wyoming"/>
    <d v="2021-12-01T00:00:00"/>
    <x v="0"/>
    <x v="3"/>
    <x v="2"/>
    <s v="Cheyenne Light Fuel &amp; Power Co"/>
    <x v="5"/>
    <x v="43"/>
  </r>
  <r>
    <n v="5"/>
    <n v="103"/>
    <x v="100"/>
    <s v="101000 Plant In Service"/>
    <n v="1"/>
    <n v="0"/>
    <n v="0"/>
    <n v="0"/>
    <n v="0"/>
    <n v="0"/>
    <n v="0"/>
    <n v="0"/>
    <s v="Wyoming"/>
    <d v="2021-12-01T00:00:00"/>
    <x v="0"/>
    <x v="4"/>
    <x v="2"/>
    <s v="Cheyenne Light Fuel &amp; Power Co"/>
    <x v="5"/>
    <x v="43"/>
  </r>
  <r>
    <n v="5"/>
    <n v="103"/>
    <x v="100"/>
    <s v="101000 Plant In Service"/>
    <n v="1"/>
    <n v="0"/>
    <n v="0"/>
    <n v="0"/>
    <n v="0"/>
    <n v="0"/>
    <n v="0"/>
    <n v="0"/>
    <s v="Wyoming"/>
    <d v="2021-12-01T00:00:00"/>
    <x v="0"/>
    <x v="5"/>
    <x v="2"/>
    <s v="Cheyenne Light Fuel &amp; Power Co"/>
    <x v="5"/>
    <x v="43"/>
  </r>
  <r>
    <n v="5"/>
    <n v="103"/>
    <x v="100"/>
    <s v="101000 Plant In Service"/>
    <n v="1"/>
    <n v="0"/>
    <n v="0"/>
    <n v="0"/>
    <n v="0"/>
    <n v="0"/>
    <n v="0"/>
    <n v="0"/>
    <s v="Wyoming"/>
    <d v="2021-12-01T00:00:00"/>
    <x v="0"/>
    <x v="6"/>
    <x v="2"/>
    <s v="Cheyenne Light Fuel &amp; Power Co"/>
    <x v="5"/>
    <x v="43"/>
  </r>
  <r>
    <n v="5"/>
    <n v="103"/>
    <x v="100"/>
    <s v="101000 Plant In Service"/>
    <n v="1"/>
    <n v="0"/>
    <n v="0"/>
    <n v="0"/>
    <n v="0"/>
    <n v="0"/>
    <n v="0"/>
    <n v="0"/>
    <s v="Wyoming"/>
    <d v="2021-12-01T00:00:00"/>
    <x v="0"/>
    <x v="7"/>
    <x v="2"/>
    <s v="Cheyenne Light Fuel &amp; Power Co"/>
    <x v="5"/>
    <x v="43"/>
  </r>
  <r>
    <n v="5"/>
    <n v="103"/>
    <x v="100"/>
    <s v="101000 Plant In Service"/>
    <n v="1"/>
    <n v="0"/>
    <n v="0"/>
    <n v="0"/>
    <n v="0"/>
    <n v="0"/>
    <n v="0"/>
    <n v="0"/>
    <s v="Wyoming"/>
    <d v="2021-12-01T00:00:00"/>
    <x v="0"/>
    <x v="8"/>
    <x v="2"/>
    <s v="Cheyenne Light Fuel &amp; Power Co"/>
    <x v="5"/>
    <x v="43"/>
  </r>
  <r>
    <n v="5"/>
    <n v="103"/>
    <x v="100"/>
    <s v="101000 Plant In Service"/>
    <n v="1"/>
    <n v="0"/>
    <n v="0"/>
    <n v="0"/>
    <n v="0"/>
    <n v="0"/>
    <n v="0"/>
    <n v="0"/>
    <s v="Wyoming"/>
    <d v="2021-12-01T00:00:00"/>
    <x v="0"/>
    <x v="9"/>
    <x v="2"/>
    <s v="Cheyenne Light Fuel &amp; Power Co"/>
    <x v="5"/>
    <x v="43"/>
  </r>
  <r>
    <n v="5"/>
    <n v="103"/>
    <x v="100"/>
    <s v="101000 Plant In Service"/>
    <n v="1"/>
    <n v="0"/>
    <n v="0"/>
    <n v="0"/>
    <n v="0"/>
    <n v="0"/>
    <n v="0"/>
    <n v="0"/>
    <s v="Wyoming"/>
    <d v="2021-12-01T00:00:00"/>
    <x v="0"/>
    <x v="10"/>
    <x v="2"/>
    <s v="Cheyenne Light Fuel &amp; Power Co"/>
    <x v="5"/>
    <x v="43"/>
  </r>
  <r>
    <n v="5"/>
    <n v="103"/>
    <x v="100"/>
    <s v="101000 Plant In Service"/>
    <n v="1"/>
    <n v="0"/>
    <n v="0"/>
    <n v="0"/>
    <n v="0"/>
    <n v="0"/>
    <n v="0"/>
    <n v="0"/>
    <s v="Wyoming"/>
    <d v="2021-12-01T00:00:00"/>
    <x v="0"/>
    <x v="11"/>
    <x v="2"/>
    <s v="Cheyenne Light Fuel &amp; Power Co"/>
    <x v="5"/>
    <x v="43"/>
  </r>
  <r>
    <n v="5"/>
    <n v="103"/>
    <x v="100"/>
    <s v="101000 Plant In Service"/>
    <n v="1"/>
    <n v="0"/>
    <n v="0"/>
    <n v="0"/>
    <n v="0"/>
    <n v="0"/>
    <n v="0"/>
    <n v="0"/>
    <s v="Wyoming"/>
    <d v="2021-12-01T00:00:00"/>
    <x v="0"/>
    <x v="12"/>
    <x v="2"/>
    <s v="Cheyenne Light Fuel &amp; Power Co"/>
    <x v="5"/>
    <x v="43"/>
  </r>
  <r>
    <n v="5"/>
    <n v="103"/>
    <x v="101"/>
    <s v="101000 Plant In Service"/>
    <n v="1"/>
    <n v="0"/>
    <n v="0"/>
    <n v="0"/>
    <n v="0"/>
    <n v="0"/>
    <n v="0"/>
    <n v="0"/>
    <s v="Wyoming"/>
    <d v="2021-12-01T00:00:00"/>
    <x v="0"/>
    <x v="0"/>
    <x v="2"/>
    <s v="Cheyenne Light Fuel &amp; Power Co"/>
    <x v="5"/>
    <x v="43"/>
  </r>
  <r>
    <n v="5"/>
    <n v="103"/>
    <x v="101"/>
    <s v="101000 Plant In Service"/>
    <n v="1"/>
    <n v="0"/>
    <n v="0"/>
    <n v="0"/>
    <n v="0"/>
    <n v="0"/>
    <n v="0"/>
    <n v="0"/>
    <s v="Wyoming"/>
    <d v="2021-12-01T00:00:00"/>
    <x v="0"/>
    <x v="1"/>
    <x v="2"/>
    <s v="Cheyenne Light Fuel &amp; Power Co"/>
    <x v="5"/>
    <x v="43"/>
  </r>
  <r>
    <n v="5"/>
    <n v="103"/>
    <x v="101"/>
    <s v="101000 Plant In Service"/>
    <n v="1"/>
    <n v="0"/>
    <n v="0"/>
    <n v="0"/>
    <n v="0"/>
    <n v="0"/>
    <n v="0"/>
    <n v="0"/>
    <s v="Wyoming"/>
    <d v="2021-12-01T00:00:00"/>
    <x v="0"/>
    <x v="2"/>
    <x v="2"/>
    <s v="Cheyenne Light Fuel &amp; Power Co"/>
    <x v="5"/>
    <x v="43"/>
  </r>
  <r>
    <n v="5"/>
    <n v="103"/>
    <x v="101"/>
    <s v="101000 Plant In Service"/>
    <n v="1"/>
    <n v="0"/>
    <n v="0"/>
    <n v="0"/>
    <n v="0"/>
    <n v="0"/>
    <n v="0"/>
    <n v="0"/>
    <s v="Wyoming"/>
    <d v="2021-12-01T00:00:00"/>
    <x v="0"/>
    <x v="3"/>
    <x v="2"/>
    <s v="Cheyenne Light Fuel &amp; Power Co"/>
    <x v="5"/>
    <x v="43"/>
  </r>
  <r>
    <n v="5"/>
    <n v="103"/>
    <x v="101"/>
    <s v="101000 Plant In Service"/>
    <n v="1"/>
    <n v="0"/>
    <n v="0"/>
    <n v="0"/>
    <n v="0"/>
    <n v="0"/>
    <n v="0"/>
    <n v="0"/>
    <s v="Wyoming"/>
    <d v="2021-12-01T00:00:00"/>
    <x v="0"/>
    <x v="4"/>
    <x v="2"/>
    <s v="Cheyenne Light Fuel &amp; Power Co"/>
    <x v="5"/>
    <x v="43"/>
  </r>
  <r>
    <n v="5"/>
    <n v="103"/>
    <x v="101"/>
    <s v="101000 Plant In Service"/>
    <n v="1"/>
    <n v="0"/>
    <n v="0"/>
    <n v="0"/>
    <n v="0"/>
    <n v="0"/>
    <n v="0"/>
    <n v="0"/>
    <s v="Wyoming"/>
    <d v="2021-12-01T00:00:00"/>
    <x v="0"/>
    <x v="5"/>
    <x v="2"/>
    <s v="Cheyenne Light Fuel &amp; Power Co"/>
    <x v="5"/>
    <x v="43"/>
  </r>
  <r>
    <n v="5"/>
    <n v="103"/>
    <x v="101"/>
    <s v="101000 Plant In Service"/>
    <n v="1"/>
    <n v="0"/>
    <n v="0"/>
    <n v="0"/>
    <n v="0"/>
    <n v="0"/>
    <n v="0"/>
    <n v="0"/>
    <s v="Wyoming"/>
    <d v="2021-12-01T00:00:00"/>
    <x v="0"/>
    <x v="6"/>
    <x v="2"/>
    <s v="Cheyenne Light Fuel &amp; Power Co"/>
    <x v="5"/>
    <x v="43"/>
  </r>
  <r>
    <n v="5"/>
    <n v="103"/>
    <x v="101"/>
    <s v="101000 Plant In Service"/>
    <n v="1"/>
    <n v="0"/>
    <n v="0"/>
    <n v="0"/>
    <n v="0"/>
    <n v="0"/>
    <n v="0"/>
    <n v="0"/>
    <s v="Wyoming"/>
    <d v="2021-12-01T00:00:00"/>
    <x v="0"/>
    <x v="7"/>
    <x v="2"/>
    <s v="Cheyenne Light Fuel &amp; Power Co"/>
    <x v="5"/>
    <x v="43"/>
  </r>
  <r>
    <n v="5"/>
    <n v="103"/>
    <x v="101"/>
    <s v="101000 Plant In Service"/>
    <n v="1"/>
    <n v="0"/>
    <n v="0"/>
    <n v="0"/>
    <n v="0"/>
    <n v="0"/>
    <n v="0"/>
    <n v="0"/>
    <s v="Wyoming"/>
    <d v="2021-12-01T00:00:00"/>
    <x v="0"/>
    <x v="8"/>
    <x v="2"/>
    <s v="Cheyenne Light Fuel &amp; Power Co"/>
    <x v="5"/>
    <x v="43"/>
  </r>
  <r>
    <n v="5"/>
    <n v="103"/>
    <x v="101"/>
    <s v="101000 Plant In Service"/>
    <n v="1"/>
    <n v="0"/>
    <n v="0"/>
    <n v="0"/>
    <n v="0"/>
    <n v="0"/>
    <n v="0"/>
    <n v="0"/>
    <s v="Wyoming"/>
    <d v="2021-12-01T00:00:00"/>
    <x v="0"/>
    <x v="9"/>
    <x v="2"/>
    <s v="Cheyenne Light Fuel &amp; Power Co"/>
    <x v="5"/>
    <x v="43"/>
  </r>
  <r>
    <n v="5"/>
    <n v="103"/>
    <x v="101"/>
    <s v="101000 Plant In Service"/>
    <n v="1"/>
    <n v="0"/>
    <n v="0"/>
    <n v="0"/>
    <n v="0"/>
    <n v="0"/>
    <n v="0"/>
    <n v="0"/>
    <s v="Wyoming"/>
    <d v="2021-12-01T00:00:00"/>
    <x v="0"/>
    <x v="10"/>
    <x v="2"/>
    <s v="Cheyenne Light Fuel &amp; Power Co"/>
    <x v="5"/>
    <x v="43"/>
  </r>
  <r>
    <n v="5"/>
    <n v="103"/>
    <x v="101"/>
    <s v="101000 Plant In Service"/>
    <n v="1"/>
    <n v="0"/>
    <n v="0"/>
    <n v="0"/>
    <n v="0"/>
    <n v="0"/>
    <n v="0"/>
    <n v="0"/>
    <s v="Wyoming"/>
    <d v="2021-12-01T00:00:00"/>
    <x v="0"/>
    <x v="11"/>
    <x v="2"/>
    <s v="Cheyenne Light Fuel &amp; Power Co"/>
    <x v="5"/>
    <x v="43"/>
  </r>
  <r>
    <n v="5"/>
    <n v="103"/>
    <x v="101"/>
    <s v="101000 Plant In Service"/>
    <n v="1"/>
    <n v="0"/>
    <n v="0"/>
    <n v="0"/>
    <n v="0"/>
    <n v="0"/>
    <n v="0"/>
    <n v="0"/>
    <s v="Wyoming"/>
    <d v="2021-12-01T00:00:00"/>
    <x v="0"/>
    <x v="12"/>
    <x v="2"/>
    <s v="Cheyenne Light Fuel &amp; Power Co"/>
    <x v="5"/>
    <x v="43"/>
  </r>
  <r>
    <n v="5"/>
    <n v="103"/>
    <x v="102"/>
    <s v="101000 Plant In Service"/>
    <n v="1"/>
    <n v="0"/>
    <n v="0"/>
    <n v="0"/>
    <n v="0"/>
    <n v="0"/>
    <n v="0"/>
    <n v="0"/>
    <s v="Wyoming"/>
    <d v="2021-12-01T00:00:00"/>
    <x v="0"/>
    <x v="0"/>
    <x v="2"/>
    <s v="Cheyenne Light Fuel &amp; Power Co"/>
    <x v="5"/>
    <x v="44"/>
  </r>
  <r>
    <n v="5"/>
    <n v="103"/>
    <x v="102"/>
    <s v="101000 Plant In Service"/>
    <n v="1"/>
    <n v="0"/>
    <n v="0"/>
    <n v="0"/>
    <n v="0"/>
    <n v="0"/>
    <n v="0"/>
    <n v="0"/>
    <s v="Wyoming"/>
    <d v="2021-12-01T00:00:00"/>
    <x v="0"/>
    <x v="1"/>
    <x v="2"/>
    <s v="Cheyenne Light Fuel &amp; Power Co"/>
    <x v="5"/>
    <x v="44"/>
  </r>
  <r>
    <n v="5"/>
    <n v="103"/>
    <x v="102"/>
    <s v="101000 Plant In Service"/>
    <n v="1"/>
    <n v="0"/>
    <n v="0"/>
    <n v="0"/>
    <n v="0"/>
    <n v="0"/>
    <n v="0"/>
    <n v="0"/>
    <s v="Wyoming"/>
    <d v="2021-12-01T00:00:00"/>
    <x v="0"/>
    <x v="2"/>
    <x v="2"/>
    <s v="Cheyenne Light Fuel &amp; Power Co"/>
    <x v="5"/>
    <x v="44"/>
  </r>
  <r>
    <n v="5"/>
    <n v="103"/>
    <x v="102"/>
    <s v="101000 Plant In Service"/>
    <n v="1"/>
    <n v="0"/>
    <n v="0"/>
    <n v="0"/>
    <n v="0"/>
    <n v="0"/>
    <n v="0"/>
    <n v="0"/>
    <s v="Wyoming"/>
    <d v="2021-12-01T00:00:00"/>
    <x v="0"/>
    <x v="3"/>
    <x v="2"/>
    <s v="Cheyenne Light Fuel &amp; Power Co"/>
    <x v="5"/>
    <x v="44"/>
  </r>
  <r>
    <n v="5"/>
    <n v="103"/>
    <x v="102"/>
    <s v="101000 Plant In Service"/>
    <n v="1"/>
    <n v="0"/>
    <n v="0"/>
    <n v="0"/>
    <n v="0"/>
    <n v="0"/>
    <n v="0"/>
    <n v="0"/>
    <s v="Wyoming"/>
    <d v="2021-12-01T00:00:00"/>
    <x v="0"/>
    <x v="4"/>
    <x v="2"/>
    <s v="Cheyenne Light Fuel &amp; Power Co"/>
    <x v="5"/>
    <x v="44"/>
  </r>
  <r>
    <n v="5"/>
    <n v="103"/>
    <x v="102"/>
    <s v="101000 Plant In Service"/>
    <n v="1"/>
    <n v="0"/>
    <n v="0"/>
    <n v="0"/>
    <n v="0"/>
    <n v="0"/>
    <n v="0"/>
    <n v="0"/>
    <s v="Wyoming"/>
    <d v="2021-12-01T00:00:00"/>
    <x v="0"/>
    <x v="5"/>
    <x v="2"/>
    <s v="Cheyenne Light Fuel &amp; Power Co"/>
    <x v="5"/>
    <x v="44"/>
  </r>
  <r>
    <n v="5"/>
    <n v="103"/>
    <x v="102"/>
    <s v="101000 Plant In Service"/>
    <n v="1"/>
    <n v="0"/>
    <n v="0"/>
    <n v="0"/>
    <n v="0"/>
    <n v="0"/>
    <n v="0"/>
    <n v="0"/>
    <s v="Wyoming"/>
    <d v="2021-12-01T00:00:00"/>
    <x v="0"/>
    <x v="6"/>
    <x v="2"/>
    <s v="Cheyenne Light Fuel &amp; Power Co"/>
    <x v="5"/>
    <x v="44"/>
  </r>
  <r>
    <n v="5"/>
    <n v="103"/>
    <x v="102"/>
    <s v="101000 Plant In Service"/>
    <n v="1"/>
    <n v="0"/>
    <n v="0"/>
    <n v="0"/>
    <n v="0"/>
    <n v="0"/>
    <n v="0"/>
    <n v="0"/>
    <s v="Wyoming"/>
    <d v="2021-12-01T00:00:00"/>
    <x v="0"/>
    <x v="7"/>
    <x v="2"/>
    <s v="Cheyenne Light Fuel &amp; Power Co"/>
    <x v="5"/>
    <x v="44"/>
  </r>
  <r>
    <n v="5"/>
    <n v="103"/>
    <x v="102"/>
    <s v="101000 Plant In Service"/>
    <n v="1"/>
    <n v="0"/>
    <n v="0"/>
    <n v="0"/>
    <n v="0"/>
    <n v="0"/>
    <n v="0"/>
    <n v="0"/>
    <s v="Wyoming"/>
    <d v="2021-12-01T00:00:00"/>
    <x v="0"/>
    <x v="8"/>
    <x v="2"/>
    <s v="Cheyenne Light Fuel &amp; Power Co"/>
    <x v="5"/>
    <x v="44"/>
  </r>
  <r>
    <n v="5"/>
    <n v="103"/>
    <x v="102"/>
    <s v="101000 Plant In Service"/>
    <n v="1"/>
    <n v="0"/>
    <n v="0"/>
    <n v="0"/>
    <n v="0"/>
    <n v="0"/>
    <n v="0"/>
    <n v="0"/>
    <s v="Wyoming"/>
    <d v="2021-12-01T00:00:00"/>
    <x v="0"/>
    <x v="9"/>
    <x v="2"/>
    <s v="Cheyenne Light Fuel &amp; Power Co"/>
    <x v="5"/>
    <x v="44"/>
  </r>
  <r>
    <n v="5"/>
    <n v="103"/>
    <x v="102"/>
    <s v="101000 Plant In Service"/>
    <n v="1"/>
    <n v="0"/>
    <n v="0"/>
    <n v="0"/>
    <n v="0"/>
    <n v="0"/>
    <n v="0"/>
    <n v="0"/>
    <s v="Wyoming"/>
    <d v="2021-12-01T00:00:00"/>
    <x v="0"/>
    <x v="10"/>
    <x v="2"/>
    <s v="Cheyenne Light Fuel &amp; Power Co"/>
    <x v="5"/>
    <x v="44"/>
  </r>
  <r>
    <n v="5"/>
    <n v="103"/>
    <x v="102"/>
    <s v="101000 Plant In Service"/>
    <n v="1"/>
    <n v="0"/>
    <n v="0"/>
    <n v="0"/>
    <n v="0"/>
    <n v="0"/>
    <n v="0"/>
    <n v="0"/>
    <s v="Wyoming"/>
    <d v="2021-12-01T00:00:00"/>
    <x v="0"/>
    <x v="11"/>
    <x v="2"/>
    <s v="Cheyenne Light Fuel &amp; Power Co"/>
    <x v="5"/>
    <x v="44"/>
  </r>
  <r>
    <n v="5"/>
    <n v="103"/>
    <x v="102"/>
    <s v="101000 Plant In Service"/>
    <n v="1"/>
    <n v="0"/>
    <n v="0"/>
    <n v="0"/>
    <n v="0"/>
    <n v="0"/>
    <n v="0"/>
    <n v="0"/>
    <s v="Wyoming"/>
    <d v="2021-12-01T00:00:00"/>
    <x v="0"/>
    <x v="12"/>
    <x v="2"/>
    <s v="Cheyenne Light Fuel &amp; Power Co"/>
    <x v="5"/>
    <x v="44"/>
  </r>
  <r>
    <n v="5"/>
    <n v="103"/>
    <x v="103"/>
    <s v="101000 Plant In Service"/>
    <n v="1"/>
    <n v="0"/>
    <n v="0"/>
    <n v="0"/>
    <n v="0"/>
    <n v="0"/>
    <n v="0"/>
    <n v="0"/>
    <s v="Wyoming"/>
    <d v="2021-12-01T00:00:00"/>
    <x v="0"/>
    <x v="0"/>
    <x v="2"/>
    <s v="Cheyenne Light Fuel &amp; Power Co"/>
    <x v="5"/>
    <x v="44"/>
  </r>
  <r>
    <n v="5"/>
    <n v="103"/>
    <x v="103"/>
    <s v="101000 Plant In Service"/>
    <n v="1"/>
    <n v="0"/>
    <n v="0"/>
    <n v="0"/>
    <n v="0"/>
    <n v="0"/>
    <n v="0"/>
    <n v="0"/>
    <s v="Wyoming"/>
    <d v="2021-12-01T00:00:00"/>
    <x v="0"/>
    <x v="1"/>
    <x v="2"/>
    <s v="Cheyenne Light Fuel &amp; Power Co"/>
    <x v="5"/>
    <x v="44"/>
  </r>
  <r>
    <n v="5"/>
    <n v="103"/>
    <x v="103"/>
    <s v="101000 Plant In Service"/>
    <n v="1"/>
    <n v="0"/>
    <n v="0"/>
    <n v="0"/>
    <n v="0"/>
    <n v="0"/>
    <n v="0"/>
    <n v="0"/>
    <s v="Wyoming"/>
    <d v="2021-12-01T00:00:00"/>
    <x v="0"/>
    <x v="2"/>
    <x v="2"/>
    <s v="Cheyenne Light Fuel &amp; Power Co"/>
    <x v="5"/>
    <x v="44"/>
  </r>
  <r>
    <n v="5"/>
    <n v="103"/>
    <x v="103"/>
    <s v="101000 Plant In Service"/>
    <n v="1"/>
    <n v="0"/>
    <n v="0"/>
    <n v="0"/>
    <n v="0"/>
    <n v="0"/>
    <n v="0"/>
    <n v="0"/>
    <s v="Wyoming"/>
    <d v="2021-12-01T00:00:00"/>
    <x v="0"/>
    <x v="3"/>
    <x v="2"/>
    <s v="Cheyenne Light Fuel &amp; Power Co"/>
    <x v="5"/>
    <x v="44"/>
  </r>
  <r>
    <n v="5"/>
    <n v="103"/>
    <x v="103"/>
    <s v="101000 Plant In Service"/>
    <n v="1"/>
    <n v="0"/>
    <n v="0"/>
    <n v="0"/>
    <n v="0"/>
    <n v="0"/>
    <n v="0"/>
    <n v="0"/>
    <s v="Wyoming"/>
    <d v="2021-12-01T00:00:00"/>
    <x v="0"/>
    <x v="4"/>
    <x v="2"/>
    <s v="Cheyenne Light Fuel &amp; Power Co"/>
    <x v="5"/>
    <x v="44"/>
  </r>
  <r>
    <n v="5"/>
    <n v="103"/>
    <x v="103"/>
    <s v="101000 Plant In Service"/>
    <n v="1"/>
    <n v="0"/>
    <n v="0"/>
    <n v="0"/>
    <n v="0"/>
    <n v="0"/>
    <n v="0"/>
    <n v="0"/>
    <s v="Wyoming"/>
    <d v="2021-12-01T00:00:00"/>
    <x v="0"/>
    <x v="5"/>
    <x v="2"/>
    <s v="Cheyenne Light Fuel &amp; Power Co"/>
    <x v="5"/>
    <x v="44"/>
  </r>
  <r>
    <n v="5"/>
    <n v="103"/>
    <x v="103"/>
    <s v="101000 Plant In Service"/>
    <n v="1"/>
    <n v="0"/>
    <n v="0"/>
    <n v="0"/>
    <n v="0"/>
    <n v="0"/>
    <n v="0"/>
    <n v="0"/>
    <s v="Wyoming"/>
    <d v="2021-12-01T00:00:00"/>
    <x v="0"/>
    <x v="6"/>
    <x v="2"/>
    <s v="Cheyenne Light Fuel &amp; Power Co"/>
    <x v="5"/>
    <x v="44"/>
  </r>
  <r>
    <n v="5"/>
    <n v="103"/>
    <x v="103"/>
    <s v="101000 Plant In Service"/>
    <n v="1"/>
    <n v="0"/>
    <n v="0"/>
    <n v="0"/>
    <n v="0"/>
    <n v="0"/>
    <n v="0"/>
    <n v="0"/>
    <s v="Wyoming"/>
    <d v="2021-12-01T00:00:00"/>
    <x v="0"/>
    <x v="7"/>
    <x v="2"/>
    <s v="Cheyenne Light Fuel &amp; Power Co"/>
    <x v="5"/>
    <x v="44"/>
  </r>
  <r>
    <n v="5"/>
    <n v="103"/>
    <x v="103"/>
    <s v="101000 Plant In Service"/>
    <n v="1"/>
    <n v="0"/>
    <n v="0"/>
    <n v="0"/>
    <n v="0"/>
    <n v="0"/>
    <n v="0"/>
    <n v="0"/>
    <s v="Wyoming"/>
    <d v="2021-12-01T00:00:00"/>
    <x v="0"/>
    <x v="8"/>
    <x v="2"/>
    <s v="Cheyenne Light Fuel &amp; Power Co"/>
    <x v="5"/>
    <x v="44"/>
  </r>
  <r>
    <n v="5"/>
    <n v="103"/>
    <x v="103"/>
    <s v="101000 Plant In Service"/>
    <n v="1"/>
    <n v="0"/>
    <n v="0"/>
    <n v="0"/>
    <n v="0"/>
    <n v="0"/>
    <n v="0"/>
    <n v="0"/>
    <s v="Wyoming"/>
    <d v="2021-12-01T00:00:00"/>
    <x v="0"/>
    <x v="9"/>
    <x v="2"/>
    <s v="Cheyenne Light Fuel &amp; Power Co"/>
    <x v="5"/>
    <x v="44"/>
  </r>
  <r>
    <n v="5"/>
    <n v="103"/>
    <x v="103"/>
    <s v="101000 Plant In Service"/>
    <n v="1"/>
    <n v="0"/>
    <n v="0"/>
    <n v="0"/>
    <n v="0"/>
    <n v="0"/>
    <n v="0"/>
    <n v="0"/>
    <s v="Wyoming"/>
    <d v="2021-12-01T00:00:00"/>
    <x v="0"/>
    <x v="10"/>
    <x v="2"/>
    <s v="Cheyenne Light Fuel &amp; Power Co"/>
    <x v="5"/>
    <x v="44"/>
  </r>
  <r>
    <n v="5"/>
    <n v="103"/>
    <x v="103"/>
    <s v="101000 Plant In Service"/>
    <n v="1"/>
    <n v="0"/>
    <n v="0"/>
    <n v="0"/>
    <n v="0"/>
    <n v="0"/>
    <n v="0"/>
    <n v="0"/>
    <s v="Wyoming"/>
    <d v="2021-12-01T00:00:00"/>
    <x v="0"/>
    <x v="11"/>
    <x v="2"/>
    <s v="Cheyenne Light Fuel &amp; Power Co"/>
    <x v="5"/>
    <x v="44"/>
  </r>
  <r>
    <n v="5"/>
    <n v="103"/>
    <x v="103"/>
    <s v="101000 Plant In Service"/>
    <n v="1"/>
    <n v="0"/>
    <n v="0"/>
    <n v="0"/>
    <n v="0"/>
    <n v="0"/>
    <n v="0"/>
    <n v="0"/>
    <s v="Wyoming"/>
    <d v="2021-12-01T00:00:00"/>
    <x v="0"/>
    <x v="12"/>
    <x v="2"/>
    <s v="Cheyenne Light Fuel &amp; Power Co"/>
    <x v="5"/>
    <x v="44"/>
  </r>
  <r>
    <n v="5"/>
    <n v="103"/>
    <x v="104"/>
    <s v="101000 Plant In Service"/>
    <n v="1"/>
    <n v="0"/>
    <n v="0"/>
    <n v="0"/>
    <n v="0"/>
    <n v="0"/>
    <n v="0"/>
    <n v="0"/>
    <s v="Wyoming"/>
    <d v="2021-12-01T00:00:00"/>
    <x v="0"/>
    <x v="0"/>
    <x v="2"/>
    <s v="Cheyenne Light Fuel &amp; Power Co"/>
    <x v="5"/>
    <x v="44"/>
  </r>
  <r>
    <n v="5"/>
    <n v="103"/>
    <x v="104"/>
    <s v="101000 Plant In Service"/>
    <n v="1"/>
    <n v="0"/>
    <n v="0"/>
    <n v="0"/>
    <n v="0"/>
    <n v="0"/>
    <n v="0"/>
    <n v="0"/>
    <s v="Wyoming"/>
    <d v="2021-12-01T00:00:00"/>
    <x v="0"/>
    <x v="1"/>
    <x v="2"/>
    <s v="Cheyenne Light Fuel &amp; Power Co"/>
    <x v="5"/>
    <x v="44"/>
  </r>
  <r>
    <n v="5"/>
    <n v="103"/>
    <x v="104"/>
    <s v="101000 Plant In Service"/>
    <n v="1"/>
    <n v="0"/>
    <n v="0"/>
    <n v="0"/>
    <n v="0"/>
    <n v="0"/>
    <n v="0"/>
    <n v="0"/>
    <s v="Wyoming"/>
    <d v="2021-12-01T00:00:00"/>
    <x v="0"/>
    <x v="2"/>
    <x v="2"/>
    <s v="Cheyenne Light Fuel &amp; Power Co"/>
    <x v="5"/>
    <x v="44"/>
  </r>
  <r>
    <n v="5"/>
    <n v="103"/>
    <x v="104"/>
    <s v="101000 Plant In Service"/>
    <n v="1"/>
    <n v="0"/>
    <n v="0"/>
    <n v="0"/>
    <n v="0"/>
    <n v="0"/>
    <n v="0"/>
    <n v="0"/>
    <s v="Wyoming"/>
    <d v="2021-12-01T00:00:00"/>
    <x v="0"/>
    <x v="3"/>
    <x v="2"/>
    <s v="Cheyenne Light Fuel &amp; Power Co"/>
    <x v="5"/>
    <x v="44"/>
  </r>
  <r>
    <n v="5"/>
    <n v="103"/>
    <x v="104"/>
    <s v="101000 Plant In Service"/>
    <n v="1"/>
    <n v="0"/>
    <n v="0"/>
    <n v="0"/>
    <n v="0"/>
    <n v="0"/>
    <n v="0"/>
    <n v="0"/>
    <s v="Wyoming"/>
    <d v="2021-12-01T00:00:00"/>
    <x v="0"/>
    <x v="4"/>
    <x v="2"/>
    <s v="Cheyenne Light Fuel &amp; Power Co"/>
    <x v="5"/>
    <x v="44"/>
  </r>
  <r>
    <n v="5"/>
    <n v="103"/>
    <x v="104"/>
    <s v="101000 Plant In Service"/>
    <n v="1"/>
    <n v="0"/>
    <n v="0"/>
    <n v="0"/>
    <n v="0"/>
    <n v="0"/>
    <n v="0"/>
    <n v="0"/>
    <s v="Wyoming"/>
    <d v="2021-12-01T00:00:00"/>
    <x v="0"/>
    <x v="5"/>
    <x v="2"/>
    <s v="Cheyenne Light Fuel &amp; Power Co"/>
    <x v="5"/>
    <x v="44"/>
  </r>
  <r>
    <n v="5"/>
    <n v="103"/>
    <x v="104"/>
    <s v="101000 Plant In Service"/>
    <n v="1"/>
    <n v="0"/>
    <n v="0"/>
    <n v="0"/>
    <n v="0"/>
    <n v="0"/>
    <n v="0"/>
    <n v="0"/>
    <s v="Wyoming"/>
    <d v="2021-12-01T00:00:00"/>
    <x v="0"/>
    <x v="6"/>
    <x v="2"/>
    <s v="Cheyenne Light Fuel &amp; Power Co"/>
    <x v="5"/>
    <x v="44"/>
  </r>
  <r>
    <n v="5"/>
    <n v="103"/>
    <x v="104"/>
    <s v="101000 Plant In Service"/>
    <n v="1"/>
    <n v="0"/>
    <n v="0"/>
    <n v="0"/>
    <n v="0"/>
    <n v="0"/>
    <n v="0"/>
    <n v="0"/>
    <s v="Wyoming"/>
    <d v="2021-12-01T00:00:00"/>
    <x v="0"/>
    <x v="7"/>
    <x v="2"/>
    <s v="Cheyenne Light Fuel &amp; Power Co"/>
    <x v="5"/>
    <x v="44"/>
  </r>
  <r>
    <n v="5"/>
    <n v="103"/>
    <x v="104"/>
    <s v="101000 Plant In Service"/>
    <n v="1"/>
    <n v="0"/>
    <n v="0"/>
    <n v="0"/>
    <n v="0"/>
    <n v="0"/>
    <n v="0"/>
    <n v="0"/>
    <s v="Wyoming"/>
    <d v="2021-12-01T00:00:00"/>
    <x v="0"/>
    <x v="8"/>
    <x v="2"/>
    <s v="Cheyenne Light Fuel &amp; Power Co"/>
    <x v="5"/>
    <x v="44"/>
  </r>
  <r>
    <n v="5"/>
    <n v="103"/>
    <x v="104"/>
    <s v="101000 Plant In Service"/>
    <n v="1"/>
    <n v="0"/>
    <n v="0"/>
    <n v="0"/>
    <n v="0"/>
    <n v="0"/>
    <n v="0"/>
    <n v="0"/>
    <s v="Wyoming"/>
    <d v="2021-12-01T00:00:00"/>
    <x v="0"/>
    <x v="9"/>
    <x v="2"/>
    <s v="Cheyenne Light Fuel &amp; Power Co"/>
    <x v="5"/>
    <x v="44"/>
  </r>
  <r>
    <n v="5"/>
    <n v="103"/>
    <x v="104"/>
    <s v="101000 Plant In Service"/>
    <n v="1"/>
    <n v="0"/>
    <n v="0"/>
    <n v="0"/>
    <n v="0"/>
    <n v="0"/>
    <n v="0"/>
    <n v="0"/>
    <s v="Wyoming"/>
    <d v="2021-12-01T00:00:00"/>
    <x v="0"/>
    <x v="10"/>
    <x v="2"/>
    <s v="Cheyenne Light Fuel &amp; Power Co"/>
    <x v="5"/>
    <x v="44"/>
  </r>
  <r>
    <n v="5"/>
    <n v="103"/>
    <x v="104"/>
    <s v="101000 Plant In Service"/>
    <n v="1"/>
    <n v="0"/>
    <n v="0"/>
    <n v="0"/>
    <n v="0"/>
    <n v="0"/>
    <n v="0"/>
    <n v="0"/>
    <s v="Wyoming"/>
    <d v="2021-12-01T00:00:00"/>
    <x v="0"/>
    <x v="11"/>
    <x v="2"/>
    <s v="Cheyenne Light Fuel &amp; Power Co"/>
    <x v="5"/>
    <x v="44"/>
  </r>
  <r>
    <n v="5"/>
    <n v="103"/>
    <x v="104"/>
    <s v="101000 Plant In Service"/>
    <n v="1"/>
    <n v="0"/>
    <n v="0"/>
    <n v="0"/>
    <n v="0"/>
    <n v="0"/>
    <n v="0"/>
    <n v="0"/>
    <s v="Wyoming"/>
    <d v="2021-12-01T00:00:00"/>
    <x v="0"/>
    <x v="12"/>
    <x v="2"/>
    <s v="Cheyenne Light Fuel &amp; Power Co"/>
    <x v="5"/>
    <x v="44"/>
  </r>
  <r>
    <n v="5"/>
    <n v="103"/>
    <x v="105"/>
    <s v="101000 Plant In Service"/>
    <n v="1"/>
    <n v="0"/>
    <n v="0"/>
    <n v="0"/>
    <n v="0"/>
    <n v="0"/>
    <n v="0"/>
    <n v="0"/>
    <s v="Wyoming"/>
    <d v="2021-12-01T00:00:00"/>
    <x v="0"/>
    <x v="0"/>
    <x v="2"/>
    <s v="Cheyenne Light Fuel &amp; Power Co"/>
    <x v="5"/>
    <x v="44"/>
  </r>
  <r>
    <n v="5"/>
    <n v="103"/>
    <x v="105"/>
    <s v="101000 Plant In Service"/>
    <n v="1"/>
    <n v="0"/>
    <n v="0"/>
    <n v="0"/>
    <n v="0"/>
    <n v="0"/>
    <n v="0"/>
    <n v="0"/>
    <s v="Wyoming"/>
    <d v="2021-12-01T00:00:00"/>
    <x v="0"/>
    <x v="1"/>
    <x v="2"/>
    <s v="Cheyenne Light Fuel &amp; Power Co"/>
    <x v="5"/>
    <x v="44"/>
  </r>
  <r>
    <n v="5"/>
    <n v="103"/>
    <x v="105"/>
    <s v="101000 Plant In Service"/>
    <n v="1"/>
    <n v="0"/>
    <n v="0"/>
    <n v="0"/>
    <n v="0"/>
    <n v="0"/>
    <n v="0"/>
    <n v="0"/>
    <s v="Wyoming"/>
    <d v="2021-12-01T00:00:00"/>
    <x v="0"/>
    <x v="2"/>
    <x v="2"/>
    <s v="Cheyenne Light Fuel &amp; Power Co"/>
    <x v="5"/>
    <x v="44"/>
  </r>
  <r>
    <n v="5"/>
    <n v="103"/>
    <x v="105"/>
    <s v="101000 Plant In Service"/>
    <n v="1"/>
    <n v="0"/>
    <n v="0"/>
    <n v="0"/>
    <n v="0"/>
    <n v="0"/>
    <n v="0"/>
    <n v="0"/>
    <s v="Wyoming"/>
    <d v="2021-12-01T00:00:00"/>
    <x v="0"/>
    <x v="3"/>
    <x v="2"/>
    <s v="Cheyenne Light Fuel &amp; Power Co"/>
    <x v="5"/>
    <x v="44"/>
  </r>
  <r>
    <n v="5"/>
    <n v="103"/>
    <x v="105"/>
    <s v="101000 Plant In Service"/>
    <n v="1"/>
    <n v="0"/>
    <n v="0"/>
    <n v="0"/>
    <n v="0"/>
    <n v="0"/>
    <n v="0"/>
    <n v="0"/>
    <s v="Wyoming"/>
    <d v="2021-12-01T00:00:00"/>
    <x v="0"/>
    <x v="4"/>
    <x v="2"/>
    <s v="Cheyenne Light Fuel &amp; Power Co"/>
    <x v="5"/>
    <x v="44"/>
  </r>
  <r>
    <n v="5"/>
    <n v="103"/>
    <x v="105"/>
    <s v="101000 Plant In Service"/>
    <n v="1"/>
    <n v="0"/>
    <n v="0"/>
    <n v="0"/>
    <n v="0"/>
    <n v="0"/>
    <n v="0"/>
    <n v="0"/>
    <s v="Wyoming"/>
    <d v="2021-12-01T00:00:00"/>
    <x v="0"/>
    <x v="5"/>
    <x v="2"/>
    <s v="Cheyenne Light Fuel &amp; Power Co"/>
    <x v="5"/>
    <x v="44"/>
  </r>
  <r>
    <n v="5"/>
    <n v="103"/>
    <x v="105"/>
    <s v="101000 Plant In Service"/>
    <n v="1"/>
    <n v="0"/>
    <n v="0"/>
    <n v="0"/>
    <n v="0"/>
    <n v="0"/>
    <n v="0"/>
    <n v="0"/>
    <s v="Wyoming"/>
    <d v="2021-12-01T00:00:00"/>
    <x v="0"/>
    <x v="6"/>
    <x v="2"/>
    <s v="Cheyenne Light Fuel &amp; Power Co"/>
    <x v="5"/>
    <x v="44"/>
  </r>
  <r>
    <n v="5"/>
    <n v="103"/>
    <x v="105"/>
    <s v="101000 Plant In Service"/>
    <n v="1"/>
    <n v="0"/>
    <n v="0"/>
    <n v="0"/>
    <n v="0"/>
    <n v="0"/>
    <n v="0"/>
    <n v="0"/>
    <s v="Wyoming"/>
    <d v="2021-12-01T00:00:00"/>
    <x v="0"/>
    <x v="7"/>
    <x v="2"/>
    <s v="Cheyenne Light Fuel &amp; Power Co"/>
    <x v="5"/>
    <x v="44"/>
  </r>
  <r>
    <n v="5"/>
    <n v="103"/>
    <x v="105"/>
    <s v="101000 Plant In Service"/>
    <n v="1"/>
    <n v="0"/>
    <n v="0"/>
    <n v="0"/>
    <n v="0"/>
    <n v="0"/>
    <n v="0"/>
    <n v="0"/>
    <s v="Wyoming"/>
    <d v="2021-12-01T00:00:00"/>
    <x v="0"/>
    <x v="8"/>
    <x v="2"/>
    <s v="Cheyenne Light Fuel &amp; Power Co"/>
    <x v="5"/>
    <x v="44"/>
  </r>
  <r>
    <n v="5"/>
    <n v="103"/>
    <x v="105"/>
    <s v="101000 Plant In Service"/>
    <n v="1"/>
    <n v="0"/>
    <n v="0"/>
    <n v="0"/>
    <n v="0"/>
    <n v="0"/>
    <n v="0"/>
    <n v="0"/>
    <s v="Wyoming"/>
    <d v="2021-12-01T00:00:00"/>
    <x v="0"/>
    <x v="9"/>
    <x v="2"/>
    <s v="Cheyenne Light Fuel &amp; Power Co"/>
    <x v="5"/>
    <x v="44"/>
  </r>
  <r>
    <n v="5"/>
    <n v="103"/>
    <x v="105"/>
    <s v="101000 Plant In Service"/>
    <n v="1"/>
    <n v="0"/>
    <n v="0"/>
    <n v="0"/>
    <n v="0"/>
    <n v="0"/>
    <n v="0"/>
    <n v="0"/>
    <s v="Wyoming"/>
    <d v="2021-12-01T00:00:00"/>
    <x v="0"/>
    <x v="10"/>
    <x v="2"/>
    <s v="Cheyenne Light Fuel &amp; Power Co"/>
    <x v="5"/>
    <x v="44"/>
  </r>
  <r>
    <n v="5"/>
    <n v="103"/>
    <x v="105"/>
    <s v="101000 Plant In Service"/>
    <n v="1"/>
    <n v="0"/>
    <n v="0"/>
    <n v="0"/>
    <n v="0"/>
    <n v="0"/>
    <n v="0"/>
    <n v="0"/>
    <s v="Wyoming"/>
    <d v="2021-12-01T00:00:00"/>
    <x v="0"/>
    <x v="11"/>
    <x v="2"/>
    <s v="Cheyenne Light Fuel &amp; Power Co"/>
    <x v="5"/>
    <x v="44"/>
  </r>
  <r>
    <n v="5"/>
    <n v="103"/>
    <x v="105"/>
    <s v="101000 Plant In Service"/>
    <n v="1"/>
    <n v="0"/>
    <n v="0"/>
    <n v="0"/>
    <n v="0"/>
    <n v="0"/>
    <n v="0"/>
    <n v="0"/>
    <s v="Wyoming"/>
    <d v="2021-12-01T00:00:00"/>
    <x v="0"/>
    <x v="12"/>
    <x v="2"/>
    <s v="Cheyenne Light Fuel &amp; Power Co"/>
    <x v="5"/>
    <x v="44"/>
  </r>
  <r>
    <n v="5"/>
    <n v="103"/>
    <x v="106"/>
    <s v="101000 Plant In Service"/>
    <n v="1"/>
    <n v="0"/>
    <n v="0"/>
    <n v="0"/>
    <n v="0"/>
    <n v="0"/>
    <n v="0"/>
    <n v="0"/>
    <s v="Wyoming"/>
    <d v="2021-12-01T00:00:00"/>
    <x v="0"/>
    <x v="0"/>
    <x v="2"/>
    <s v="Cheyenne Light Fuel &amp; Power Co"/>
    <x v="5"/>
    <x v="44"/>
  </r>
  <r>
    <n v="5"/>
    <n v="103"/>
    <x v="106"/>
    <s v="101000 Plant In Service"/>
    <n v="1"/>
    <n v="0"/>
    <n v="0"/>
    <n v="0"/>
    <n v="0"/>
    <n v="0"/>
    <n v="0"/>
    <n v="0"/>
    <s v="Wyoming"/>
    <d v="2021-12-01T00:00:00"/>
    <x v="0"/>
    <x v="1"/>
    <x v="2"/>
    <s v="Cheyenne Light Fuel &amp; Power Co"/>
    <x v="5"/>
    <x v="44"/>
  </r>
  <r>
    <n v="5"/>
    <n v="103"/>
    <x v="106"/>
    <s v="101000 Plant In Service"/>
    <n v="1"/>
    <n v="0"/>
    <n v="0"/>
    <n v="0"/>
    <n v="0"/>
    <n v="0"/>
    <n v="0"/>
    <n v="0"/>
    <s v="Wyoming"/>
    <d v="2021-12-01T00:00:00"/>
    <x v="0"/>
    <x v="2"/>
    <x v="2"/>
    <s v="Cheyenne Light Fuel &amp; Power Co"/>
    <x v="5"/>
    <x v="44"/>
  </r>
  <r>
    <n v="5"/>
    <n v="103"/>
    <x v="106"/>
    <s v="101000 Plant In Service"/>
    <n v="1"/>
    <n v="0"/>
    <n v="0"/>
    <n v="0"/>
    <n v="0"/>
    <n v="0"/>
    <n v="0"/>
    <n v="0"/>
    <s v="Wyoming"/>
    <d v="2021-12-01T00:00:00"/>
    <x v="0"/>
    <x v="3"/>
    <x v="2"/>
    <s v="Cheyenne Light Fuel &amp; Power Co"/>
    <x v="5"/>
    <x v="44"/>
  </r>
  <r>
    <n v="5"/>
    <n v="103"/>
    <x v="106"/>
    <s v="101000 Plant In Service"/>
    <n v="1"/>
    <n v="0"/>
    <n v="0"/>
    <n v="0"/>
    <n v="0"/>
    <n v="0"/>
    <n v="0"/>
    <n v="0"/>
    <s v="Wyoming"/>
    <d v="2021-12-01T00:00:00"/>
    <x v="0"/>
    <x v="4"/>
    <x v="2"/>
    <s v="Cheyenne Light Fuel &amp; Power Co"/>
    <x v="5"/>
    <x v="44"/>
  </r>
  <r>
    <n v="5"/>
    <n v="103"/>
    <x v="106"/>
    <s v="101000 Plant In Service"/>
    <n v="1"/>
    <n v="0"/>
    <n v="0"/>
    <n v="0"/>
    <n v="0"/>
    <n v="0"/>
    <n v="0"/>
    <n v="0"/>
    <s v="Wyoming"/>
    <d v="2021-12-01T00:00:00"/>
    <x v="0"/>
    <x v="5"/>
    <x v="2"/>
    <s v="Cheyenne Light Fuel &amp; Power Co"/>
    <x v="5"/>
    <x v="44"/>
  </r>
  <r>
    <n v="5"/>
    <n v="103"/>
    <x v="106"/>
    <s v="101000 Plant In Service"/>
    <n v="1"/>
    <n v="0"/>
    <n v="0"/>
    <n v="0"/>
    <n v="0"/>
    <n v="0"/>
    <n v="0"/>
    <n v="0"/>
    <s v="Wyoming"/>
    <d v="2021-12-01T00:00:00"/>
    <x v="0"/>
    <x v="6"/>
    <x v="2"/>
    <s v="Cheyenne Light Fuel &amp; Power Co"/>
    <x v="5"/>
    <x v="44"/>
  </r>
  <r>
    <n v="5"/>
    <n v="103"/>
    <x v="106"/>
    <s v="101000 Plant In Service"/>
    <n v="1"/>
    <n v="0"/>
    <n v="0"/>
    <n v="0"/>
    <n v="0"/>
    <n v="0"/>
    <n v="0"/>
    <n v="0"/>
    <s v="Wyoming"/>
    <d v="2021-12-01T00:00:00"/>
    <x v="0"/>
    <x v="7"/>
    <x v="2"/>
    <s v="Cheyenne Light Fuel &amp; Power Co"/>
    <x v="5"/>
    <x v="44"/>
  </r>
  <r>
    <n v="5"/>
    <n v="103"/>
    <x v="106"/>
    <s v="101000 Plant In Service"/>
    <n v="1"/>
    <n v="0"/>
    <n v="0"/>
    <n v="0"/>
    <n v="0"/>
    <n v="0"/>
    <n v="0"/>
    <n v="0"/>
    <s v="Wyoming"/>
    <d v="2021-12-01T00:00:00"/>
    <x v="0"/>
    <x v="8"/>
    <x v="2"/>
    <s v="Cheyenne Light Fuel &amp; Power Co"/>
    <x v="5"/>
    <x v="44"/>
  </r>
  <r>
    <n v="5"/>
    <n v="103"/>
    <x v="106"/>
    <s v="101000 Plant In Service"/>
    <n v="1"/>
    <n v="0"/>
    <n v="0"/>
    <n v="0"/>
    <n v="0"/>
    <n v="0"/>
    <n v="0"/>
    <n v="0"/>
    <s v="Wyoming"/>
    <d v="2021-12-01T00:00:00"/>
    <x v="0"/>
    <x v="9"/>
    <x v="2"/>
    <s v="Cheyenne Light Fuel &amp; Power Co"/>
    <x v="5"/>
    <x v="44"/>
  </r>
  <r>
    <n v="5"/>
    <n v="103"/>
    <x v="106"/>
    <s v="101000 Plant In Service"/>
    <n v="1"/>
    <n v="0"/>
    <n v="0"/>
    <n v="0"/>
    <n v="0"/>
    <n v="0"/>
    <n v="0"/>
    <n v="0"/>
    <s v="Wyoming"/>
    <d v="2021-12-01T00:00:00"/>
    <x v="0"/>
    <x v="10"/>
    <x v="2"/>
    <s v="Cheyenne Light Fuel &amp; Power Co"/>
    <x v="5"/>
    <x v="44"/>
  </r>
  <r>
    <n v="5"/>
    <n v="103"/>
    <x v="106"/>
    <s v="101000 Plant In Service"/>
    <n v="1"/>
    <n v="0"/>
    <n v="0"/>
    <n v="0"/>
    <n v="0"/>
    <n v="0"/>
    <n v="0"/>
    <n v="0"/>
    <s v="Wyoming"/>
    <d v="2021-12-01T00:00:00"/>
    <x v="0"/>
    <x v="11"/>
    <x v="2"/>
    <s v="Cheyenne Light Fuel &amp; Power Co"/>
    <x v="5"/>
    <x v="44"/>
  </r>
  <r>
    <n v="5"/>
    <n v="103"/>
    <x v="106"/>
    <s v="101000 Plant In Service"/>
    <n v="1"/>
    <n v="0"/>
    <n v="0"/>
    <n v="0"/>
    <n v="0"/>
    <n v="0"/>
    <n v="0"/>
    <n v="0"/>
    <s v="Wyoming"/>
    <d v="2021-12-01T00:00:00"/>
    <x v="0"/>
    <x v="12"/>
    <x v="2"/>
    <s v="Cheyenne Light Fuel &amp; Power Co"/>
    <x v="5"/>
    <x v="44"/>
  </r>
  <r>
    <n v="5"/>
    <n v="103"/>
    <x v="107"/>
    <s v="101000 Plant In Service"/>
    <n v="1"/>
    <n v="0"/>
    <n v="0"/>
    <n v="0"/>
    <n v="0"/>
    <n v="0"/>
    <n v="0"/>
    <n v="0"/>
    <s v="Wyoming"/>
    <d v="2021-12-01T00:00:00"/>
    <x v="0"/>
    <x v="0"/>
    <x v="2"/>
    <s v="Cheyenne Light Fuel &amp; Power Co"/>
    <x v="5"/>
    <x v="44"/>
  </r>
  <r>
    <n v="5"/>
    <n v="103"/>
    <x v="107"/>
    <s v="101000 Plant In Service"/>
    <n v="1"/>
    <n v="0"/>
    <n v="0"/>
    <n v="0"/>
    <n v="0"/>
    <n v="0"/>
    <n v="0"/>
    <n v="0"/>
    <s v="Wyoming"/>
    <d v="2021-12-01T00:00:00"/>
    <x v="0"/>
    <x v="1"/>
    <x v="2"/>
    <s v="Cheyenne Light Fuel &amp; Power Co"/>
    <x v="5"/>
    <x v="44"/>
  </r>
  <r>
    <n v="5"/>
    <n v="103"/>
    <x v="107"/>
    <s v="101000 Plant In Service"/>
    <n v="1"/>
    <n v="0"/>
    <n v="0"/>
    <n v="0"/>
    <n v="0"/>
    <n v="0"/>
    <n v="0"/>
    <n v="0"/>
    <s v="Wyoming"/>
    <d v="2021-12-01T00:00:00"/>
    <x v="0"/>
    <x v="2"/>
    <x v="2"/>
    <s v="Cheyenne Light Fuel &amp; Power Co"/>
    <x v="5"/>
    <x v="44"/>
  </r>
  <r>
    <n v="5"/>
    <n v="103"/>
    <x v="107"/>
    <s v="101000 Plant In Service"/>
    <n v="1"/>
    <n v="0"/>
    <n v="0"/>
    <n v="0"/>
    <n v="0"/>
    <n v="0"/>
    <n v="0"/>
    <n v="0"/>
    <s v="Wyoming"/>
    <d v="2021-12-01T00:00:00"/>
    <x v="0"/>
    <x v="3"/>
    <x v="2"/>
    <s v="Cheyenne Light Fuel &amp; Power Co"/>
    <x v="5"/>
    <x v="44"/>
  </r>
  <r>
    <n v="5"/>
    <n v="103"/>
    <x v="107"/>
    <s v="101000 Plant In Service"/>
    <n v="1"/>
    <n v="0"/>
    <n v="0"/>
    <n v="0"/>
    <n v="0"/>
    <n v="0"/>
    <n v="0"/>
    <n v="0"/>
    <s v="Wyoming"/>
    <d v="2021-12-01T00:00:00"/>
    <x v="0"/>
    <x v="4"/>
    <x v="2"/>
    <s v="Cheyenne Light Fuel &amp; Power Co"/>
    <x v="5"/>
    <x v="44"/>
  </r>
  <r>
    <n v="5"/>
    <n v="103"/>
    <x v="107"/>
    <s v="101000 Plant In Service"/>
    <n v="1"/>
    <n v="0"/>
    <n v="0"/>
    <n v="0"/>
    <n v="0"/>
    <n v="0"/>
    <n v="0"/>
    <n v="0"/>
    <s v="Wyoming"/>
    <d v="2021-12-01T00:00:00"/>
    <x v="0"/>
    <x v="5"/>
    <x v="2"/>
    <s v="Cheyenne Light Fuel &amp; Power Co"/>
    <x v="5"/>
    <x v="44"/>
  </r>
  <r>
    <n v="5"/>
    <n v="103"/>
    <x v="107"/>
    <s v="101000 Plant In Service"/>
    <n v="1"/>
    <n v="0"/>
    <n v="0"/>
    <n v="0"/>
    <n v="0"/>
    <n v="0"/>
    <n v="0"/>
    <n v="0"/>
    <s v="Wyoming"/>
    <d v="2021-12-01T00:00:00"/>
    <x v="0"/>
    <x v="6"/>
    <x v="2"/>
    <s v="Cheyenne Light Fuel &amp; Power Co"/>
    <x v="5"/>
    <x v="44"/>
  </r>
  <r>
    <n v="5"/>
    <n v="103"/>
    <x v="107"/>
    <s v="101000 Plant In Service"/>
    <n v="1"/>
    <n v="0"/>
    <n v="0"/>
    <n v="0"/>
    <n v="0"/>
    <n v="0"/>
    <n v="0"/>
    <n v="0"/>
    <s v="Wyoming"/>
    <d v="2021-12-01T00:00:00"/>
    <x v="0"/>
    <x v="7"/>
    <x v="2"/>
    <s v="Cheyenne Light Fuel &amp; Power Co"/>
    <x v="5"/>
    <x v="44"/>
  </r>
  <r>
    <n v="5"/>
    <n v="103"/>
    <x v="107"/>
    <s v="101000 Plant In Service"/>
    <n v="1"/>
    <n v="0"/>
    <n v="0"/>
    <n v="0"/>
    <n v="0"/>
    <n v="0"/>
    <n v="0"/>
    <n v="0"/>
    <s v="Wyoming"/>
    <d v="2021-12-01T00:00:00"/>
    <x v="0"/>
    <x v="8"/>
    <x v="2"/>
    <s v="Cheyenne Light Fuel &amp; Power Co"/>
    <x v="5"/>
    <x v="44"/>
  </r>
  <r>
    <n v="5"/>
    <n v="103"/>
    <x v="107"/>
    <s v="101000 Plant In Service"/>
    <n v="1"/>
    <n v="0"/>
    <n v="0"/>
    <n v="0"/>
    <n v="0"/>
    <n v="0"/>
    <n v="0"/>
    <n v="0"/>
    <s v="Wyoming"/>
    <d v="2021-12-01T00:00:00"/>
    <x v="0"/>
    <x v="9"/>
    <x v="2"/>
    <s v="Cheyenne Light Fuel &amp; Power Co"/>
    <x v="5"/>
    <x v="44"/>
  </r>
  <r>
    <n v="5"/>
    <n v="103"/>
    <x v="107"/>
    <s v="101000 Plant In Service"/>
    <n v="1"/>
    <n v="0"/>
    <n v="0"/>
    <n v="0"/>
    <n v="0"/>
    <n v="0"/>
    <n v="0"/>
    <n v="0"/>
    <s v="Wyoming"/>
    <d v="2021-12-01T00:00:00"/>
    <x v="0"/>
    <x v="10"/>
    <x v="2"/>
    <s v="Cheyenne Light Fuel &amp; Power Co"/>
    <x v="5"/>
    <x v="44"/>
  </r>
  <r>
    <n v="5"/>
    <n v="103"/>
    <x v="107"/>
    <s v="101000 Plant In Service"/>
    <n v="1"/>
    <n v="0"/>
    <n v="0"/>
    <n v="0"/>
    <n v="0"/>
    <n v="0"/>
    <n v="0"/>
    <n v="0"/>
    <s v="Wyoming"/>
    <d v="2021-12-01T00:00:00"/>
    <x v="0"/>
    <x v="11"/>
    <x v="2"/>
    <s v="Cheyenne Light Fuel &amp; Power Co"/>
    <x v="5"/>
    <x v="44"/>
  </r>
  <r>
    <n v="5"/>
    <n v="103"/>
    <x v="107"/>
    <s v="101000 Plant In Service"/>
    <n v="1"/>
    <n v="0"/>
    <n v="0"/>
    <n v="0"/>
    <n v="0"/>
    <n v="0"/>
    <n v="0"/>
    <n v="0"/>
    <s v="Wyoming"/>
    <d v="2021-12-01T00:00:00"/>
    <x v="0"/>
    <x v="12"/>
    <x v="2"/>
    <s v="Cheyenne Light Fuel &amp; Power Co"/>
    <x v="5"/>
    <x v="44"/>
  </r>
  <r>
    <n v="5"/>
    <n v="103"/>
    <x v="108"/>
    <s v="101000 Plant In Service"/>
    <n v="1"/>
    <n v="0"/>
    <n v="0"/>
    <n v="0"/>
    <n v="0"/>
    <n v="0"/>
    <n v="0"/>
    <n v="0"/>
    <s v="Wyoming"/>
    <d v="2021-12-01T00:00:00"/>
    <x v="0"/>
    <x v="0"/>
    <x v="2"/>
    <s v="Cheyenne Light Fuel &amp; Power Co"/>
    <x v="5"/>
    <x v="45"/>
  </r>
  <r>
    <n v="5"/>
    <n v="103"/>
    <x v="108"/>
    <s v="101000 Plant In Service"/>
    <n v="1"/>
    <n v="0"/>
    <n v="0"/>
    <n v="0"/>
    <n v="0"/>
    <n v="0"/>
    <n v="0"/>
    <n v="0"/>
    <s v="Wyoming"/>
    <d v="2021-12-01T00:00:00"/>
    <x v="0"/>
    <x v="1"/>
    <x v="2"/>
    <s v="Cheyenne Light Fuel &amp; Power Co"/>
    <x v="5"/>
    <x v="45"/>
  </r>
  <r>
    <n v="5"/>
    <n v="103"/>
    <x v="108"/>
    <s v="101000 Plant In Service"/>
    <n v="1"/>
    <n v="0"/>
    <n v="0"/>
    <n v="0"/>
    <n v="0"/>
    <n v="0"/>
    <n v="0"/>
    <n v="0"/>
    <s v="Wyoming"/>
    <d v="2021-12-01T00:00:00"/>
    <x v="0"/>
    <x v="2"/>
    <x v="2"/>
    <s v="Cheyenne Light Fuel &amp; Power Co"/>
    <x v="5"/>
    <x v="45"/>
  </r>
  <r>
    <n v="5"/>
    <n v="103"/>
    <x v="108"/>
    <s v="101000 Plant In Service"/>
    <n v="1"/>
    <n v="0"/>
    <n v="0"/>
    <n v="0"/>
    <n v="0"/>
    <n v="0"/>
    <n v="0"/>
    <n v="0"/>
    <s v="Wyoming"/>
    <d v="2021-12-01T00:00:00"/>
    <x v="0"/>
    <x v="3"/>
    <x v="2"/>
    <s v="Cheyenne Light Fuel &amp; Power Co"/>
    <x v="5"/>
    <x v="45"/>
  </r>
  <r>
    <n v="5"/>
    <n v="103"/>
    <x v="108"/>
    <s v="101000 Plant In Service"/>
    <n v="1"/>
    <n v="0"/>
    <n v="0"/>
    <n v="0"/>
    <n v="0"/>
    <n v="0"/>
    <n v="0"/>
    <n v="0"/>
    <s v="Wyoming"/>
    <d v="2021-12-01T00:00:00"/>
    <x v="0"/>
    <x v="4"/>
    <x v="2"/>
    <s v="Cheyenne Light Fuel &amp; Power Co"/>
    <x v="5"/>
    <x v="45"/>
  </r>
  <r>
    <n v="5"/>
    <n v="103"/>
    <x v="108"/>
    <s v="101000 Plant In Service"/>
    <n v="1"/>
    <n v="0"/>
    <n v="0"/>
    <n v="0"/>
    <n v="0"/>
    <n v="0"/>
    <n v="0"/>
    <n v="0"/>
    <s v="Wyoming"/>
    <d v="2021-12-01T00:00:00"/>
    <x v="0"/>
    <x v="5"/>
    <x v="2"/>
    <s v="Cheyenne Light Fuel &amp; Power Co"/>
    <x v="5"/>
    <x v="45"/>
  </r>
  <r>
    <n v="5"/>
    <n v="103"/>
    <x v="108"/>
    <s v="101000 Plant In Service"/>
    <n v="1"/>
    <n v="0"/>
    <n v="0"/>
    <n v="0"/>
    <n v="0"/>
    <n v="0"/>
    <n v="0"/>
    <n v="0"/>
    <s v="Wyoming"/>
    <d v="2021-12-01T00:00:00"/>
    <x v="0"/>
    <x v="6"/>
    <x v="2"/>
    <s v="Cheyenne Light Fuel &amp; Power Co"/>
    <x v="5"/>
    <x v="45"/>
  </r>
  <r>
    <n v="5"/>
    <n v="103"/>
    <x v="108"/>
    <s v="101000 Plant In Service"/>
    <n v="1"/>
    <n v="0"/>
    <n v="0"/>
    <n v="0"/>
    <n v="0"/>
    <n v="0"/>
    <n v="0"/>
    <n v="0"/>
    <s v="Wyoming"/>
    <d v="2021-12-01T00:00:00"/>
    <x v="0"/>
    <x v="7"/>
    <x v="2"/>
    <s v="Cheyenne Light Fuel &amp; Power Co"/>
    <x v="5"/>
    <x v="45"/>
  </r>
  <r>
    <n v="5"/>
    <n v="103"/>
    <x v="108"/>
    <s v="101000 Plant In Service"/>
    <n v="1"/>
    <n v="0"/>
    <n v="0"/>
    <n v="0"/>
    <n v="0"/>
    <n v="0"/>
    <n v="0"/>
    <n v="0"/>
    <s v="Wyoming"/>
    <d v="2021-12-01T00:00:00"/>
    <x v="0"/>
    <x v="8"/>
    <x v="2"/>
    <s v="Cheyenne Light Fuel &amp; Power Co"/>
    <x v="5"/>
    <x v="45"/>
  </r>
  <r>
    <n v="5"/>
    <n v="103"/>
    <x v="108"/>
    <s v="101000 Plant In Service"/>
    <n v="1"/>
    <n v="0"/>
    <n v="0"/>
    <n v="0"/>
    <n v="0"/>
    <n v="0"/>
    <n v="0"/>
    <n v="0"/>
    <s v="Wyoming"/>
    <d v="2021-12-01T00:00:00"/>
    <x v="0"/>
    <x v="9"/>
    <x v="2"/>
    <s v="Cheyenne Light Fuel &amp; Power Co"/>
    <x v="5"/>
    <x v="45"/>
  </r>
  <r>
    <n v="5"/>
    <n v="103"/>
    <x v="108"/>
    <s v="101000 Plant In Service"/>
    <n v="1"/>
    <n v="0"/>
    <n v="0"/>
    <n v="0"/>
    <n v="0"/>
    <n v="0"/>
    <n v="0"/>
    <n v="0"/>
    <s v="Wyoming"/>
    <d v="2021-12-01T00:00:00"/>
    <x v="0"/>
    <x v="10"/>
    <x v="2"/>
    <s v="Cheyenne Light Fuel &amp; Power Co"/>
    <x v="5"/>
    <x v="45"/>
  </r>
  <r>
    <n v="5"/>
    <n v="103"/>
    <x v="108"/>
    <s v="101000 Plant In Service"/>
    <n v="1"/>
    <n v="0"/>
    <n v="0"/>
    <n v="0"/>
    <n v="0"/>
    <n v="0"/>
    <n v="0"/>
    <n v="0"/>
    <s v="Wyoming"/>
    <d v="2021-12-01T00:00:00"/>
    <x v="0"/>
    <x v="11"/>
    <x v="2"/>
    <s v="Cheyenne Light Fuel &amp; Power Co"/>
    <x v="5"/>
    <x v="45"/>
  </r>
  <r>
    <n v="5"/>
    <n v="103"/>
    <x v="108"/>
    <s v="101000 Plant In Service"/>
    <n v="1"/>
    <n v="0"/>
    <n v="0"/>
    <n v="0"/>
    <n v="0"/>
    <n v="0"/>
    <n v="0"/>
    <n v="0"/>
    <s v="Wyoming"/>
    <d v="2021-12-01T00:00:00"/>
    <x v="0"/>
    <x v="12"/>
    <x v="2"/>
    <s v="Cheyenne Light Fuel &amp; Power Co"/>
    <x v="5"/>
    <x v="45"/>
  </r>
  <r>
    <n v="5"/>
    <n v="103"/>
    <x v="109"/>
    <s v="101000 Plant In Service"/>
    <n v="1"/>
    <n v="0"/>
    <n v="0"/>
    <n v="0"/>
    <n v="0"/>
    <n v="0"/>
    <n v="0"/>
    <n v="0"/>
    <s v="Wyoming"/>
    <d v="2021-12-01T00:00:00"/>
    <x v="0"/>
    <x v="0"/>
    <x v="2"/>
    <s v="Cheyenne Light Fuel &amp; Power Co"/>
    <x v="5"/>
    <x v="46"/>
  </r>
  <r>
    <n v="5"/>
    <n v="103"/>
    <x v="109"/>
    <s v="101000 Plant In Service"/>
    <n v="1"/>
    <n v="0"/>
    <n v="0"/>
    <n v="0"/>
    <n v="0"/>
    <n v="0"/>
    <n v="0"/>
    <n v="0"/>
    <s v="Wyoming"/>
    <d v="2021-12-01T00:00:00"/>
    <x v="0"/>
    <x v="1"/>
    <x v="2"/>
    <s v="Cheyenne Light Fuel &amp; Power Co"/>
    <x v="5"/>
    <x v="46"/>
  </r>
  <r>
    <n v="5"/>
    <n v="103"/>
    <x v="109"/>
    <s v="101000 Plant In Service"/>
    <n v="1"/>
    <n v="0"/>
    <n v="0"/>
    <n v="0"/>
    <n v="0"/>
    <n v="0"/>
    <n v="0"/>
    <n v="0"/>
    <s v="Wyoming"/>
    <d v="2021-12-01T00:00:00"/>
    <x v="0"/>
    <x v="2"/>
    <x v="2"/>
    <s v="Cheyenne Light Fuel &amp; Power Co"/>
    <x v="5"/>
    <x v="46"/>
  </r>
  <r>
    <n v="5"/>
    <n v="103"/>
    <x v="109"/>
    <s v="101000 Plant In Service"/>
    <n v="1"/>
    <n v="0"/>
    <n v="0"/>
    <n v="0"/>
    <n v="0"/>
    <n v="0"/>
    <n v="0"/>
    <n v="0"/>
    <s v="Wyoming"/>
    <d v="2021-12-01T00:00:00"/>
    <x v="0"/>
    <x v="3"/>
    <x v="2"/>
    <s v="Cheyenne Light Fuel &amp; Power Co"/>
    <x v="5"/>
    <x v="46"/>
  </r>
  <r>
    <n v="5"/>
    <n v="103"/>
    <x v="109"/>
    <s v="101000 Plant In Service"/>
    <n v="1"/>
    <n v="0"/>
    <n v="0"/>
    <n v="0"/>
    <n v="0"/>
    <n v="0"/>
    <n v="0"/>
    <n v="0"/>
    <s v="Wyoming"/>
    <d v="2021-12-01T00:00:00"/>
    <x v="0"/>
    <x v="4"/>
    <x v="2"/>
    <s v="Cheyenne Light Fuel &amp; Power Co"/>
    <x v="5"/>
    <x v="46"/>
  </r>
  <r>
    <n v="5"/>
    <n v="103"/>
    <x v="109"/>
    <s v="101000 Plant In Service"/>
    <n v="1"/>
    <n v="0"/>
    <n v="0"/>
    <n v="0"/>
    <n v="0"/>
    <n v="0"/>
    <n v="0"/>
    <n v="0"/>
    <s v="Wyoming"/>
    <d v="2021-12-01T00:00:00"/>
    <x v="0"/>
    <x v="5"/>
    <x v="2"/>
    <s v="Cheyenne Light Fuel &amp; Power Co"/>
    <x v="5"/>
    <x v="46"/>
  </r>
  <r>
    <n v="5"/>
    <n v="103"/>
    <x v="109"/>
    <s v="101000 Plant In Service"/>
    <n v="1"/>
    <n v="0"/>
    <n v="0"/>
    <n v="0"/>
    <n v="0"/>
    <n v="0"/>
    <n v="0"/>
    <n v="0"/>
    <s v="Wyoming"/>
    <d v="2021-12-01T00:00:00"/>
    <x v="0"/>
    <x v="6"/>
    <x v="2"/>
    <s v="Cheyenne Light Fuel &amp; Power Co"/>
    <x v="5"/>
    <x v="46"/>
  </r>
  <r>
    <n v="5"/>
    <n v="103"/>
    <x v="109"/>
    <s v="101000 Plant In Service"/>
    <n v="1"/>
    <n v="0"/>
    <n v="0"/>
    <n v="0"/>
    <n v="0"/>
    <n v="0"/>
    <n v="0"/>
    <n v="0"/>
    <s v="Wyoming"/>
    <d v="2021-12-01T00:00:00"/>
    <x v="0"/>
    <x v="7"/>
    <x v="2"/>
    <s v="Cheyenne Light Fuel &amp; Power Co"/>
    <x v="5"/>
    <x v="46"/>
  </r>
  <r>
    <n v="5"/>
    <n v="103"/>
    <x v="109"/>
    <s v="101000 Plant In Service"/>
    <n v="1"/>
    <n v="0"/>
    <n v="0"/>
    <n v="0"/>
    <n v="0"/>
    <n v="0"/>
    <n v="0"/>
    <n v="0"/>
    <s v="Wyoming"/>
    <d v="2021-12-01T00:00:00"/>
    <x v="0"/>
    <x v="8"/>
    <x v="2"/>
    <s v="Cheyenne Light Fuel &amp; Power Co"/>
    <x v="5"/>
    <x v="46"/>
  </r>
  <r>
    <n v="5"/>
    <n v="103"/>
    <x v="109"/>
    <s v="101000 Plant In Service"/>
    <n v="1"/>
    <n v="0"/>
    <n v="0"/>
    <n v="0"/>
    <n v="0"/>
    <n v="0"/>
    <n v="0"/>
    <n v="0"/>
    <s v="Wyoming"/>
    <d v="2021-12-01T00:00:00"/>
    <x v="0"/>
    <x v="9"/>
    <x v="2"/>
    <s v="Cheyenne Light Fuel &amp; Power Co"/>
    <x v="5"/>
    <x v="46"/>
  </r>
  <r>
    <n v="5"/>
    <n v="103"/>
    <x v="109"/>
    <s v="101000 Plant In Service"/>
    <n v="1"/>
    <n v="0"/>
    <n v="0"/>
    <n v="0"/>
    <n v="0"/>
    <n v="0"/>
    <n v="0"/>
    <n v="0"/>
    <s v="Wyoming"/>
    <d v="2021-12-01T00:00:00"/>
    <x v="0"/>
    <x v="10"/>
    <x v="2"/>
    <s v="Cheyenne Light Fuel &amp; Power Co"/>
    <x v="5"/>
    <x v="46"/>
  </r>
  <r>
    <n v="5"/>
    <n v="103"/>
    <x v="109"/>
    <s v="101000 Plant In Service"/>
    <n v="1"/>
    <n v="0"/>
    <n v="0"/>
    <n v="0"/>
    <n v="0"/>
    <n v="0"/>
    <n v="0"/>
    <n v="0"/>
    <s v="Wyoming"/>
    <d v="2021-12-01T00:00:00"/>
    <x v="0"/>
    <x v="11"/>
    <x v="2"/>
    <s v="Cheyenne Light Fuel &amp; Power Co"/>
    <x v="5"/>
    <x v="46"/>
  </r>
  <r>
    <n v="5"/>
    <n v="103"/>
    <x v="109"/>
    <s v="101000 Plant In Service"/>
    <n v="1"/>
    <n v="0"/>
    <n v="0"/>
    <n v="0"/>
    <n v="0"/>
    <n v="0"/>
    <n v="0"/>
    <n v="0"/>
    <s v="Wyoming"/>
    <d v="2021-12-01T00:00:00"/>
    <x v="0"/>
    <x v="12"/>
    <x v="2"/>
    <s v="Cheyenne Light Fuel &amp; Power Co"/>
    <x v="5"/>
    <x v="46"/>
  </r>
  <r>
    <n v="5"/>
    <n v="103"/>
    <x v="110"/>
    <s v="101000 Plant In Service"/>
    <n v="1"/>
    <n v="0"/>
    <n v="0"/>
    <n v="0"/>
    <n v="0"/>
    <n v="0"/>
    <n v="0"/>
    <n v="0"/>
    <s v="Wyoming"/>
    <d v="2021-12-01T00:00:00"/>
    <x v="0"/>
    <x v="0"/>
    <x v="2"/>
    <s v="Cheyenne Light Fuel &amp; Power Co"/>
    <x v="5"/>
    <x v="47"/>
  </r>
  <r>
    <n v="5"/>
    <n v="103"/>
    <x v="110"/>
    <s v="101000 Plant In Service"/>
    <n v="1"/>
    <n v="0"/>
    <n v="0"/>
    <n v="0"/>
    <n v="0"/>
    <n v="0"/>
    <n v="0"/>
    <n v="0"/>
    <s v="Wyoming"/>
    <d v="2021-12-01T00:00:00"/>
    <x v="0"/>
    <x v="1"/>
    <x v="2"/>
    <s v="Cheyenne Light Fuel &amp; Power Co"/>
    <x v="5"/>
    <x v="47"/>
  </r>
  <r>
    <n v="5"/>
    <n v="103"/>
    <x v="110"/>
    <s v="101000 Plant In Service"/>
    <n v="1"/>
    <n v="0"/>
    <n v="0"/>
    <n v="0"/>
    <n v="0"/>
    <n v="0"/>
    <n v="0"/>
    <n v="0"/>
    <s v="Wyoming"/>
    <d v="2021-12-01T00:00:00"/>
    <x v="0"/>
    <x v="2"/>
    <x v="2"/>
    <s v="Cheyenne Light Fuel &amp; Power Co"/>
    <x v="5"/>
    <x v="47"/>
  </r>
  <r>
    <n v="5"/>
    <n v="103"/>
    <x v="110"/>
    <s v="101000 Plant In Service"/>
    <n v="1"/>
    <n v="0"/>
    <n v="0"/>
    <n v="0"/>
    <n v="0"/>
    <n v="0"/>
    <n v="0"/>
    <n v="0"/>
    <s v="Wyoming"/>
    <d v="2021-12-01T00:00:00"/>
    <x v="0"/>
    <x v="3"/>
    <x v="2"/>
    <s v="Cheyenne Light Fuel &amp; Power Co"/>
    <x v="5"/>
    <x v="47"/>
  </r>
  <r>
    <n v="5"/>
    <n v="103"/>
    <x v="110"/>
    <s v="101000 Plant In Service"/>
    <n v="1"/>
    <n v="0"/>
    <n v="0"/>
    <n v="0"/>
    <n v="0"/>
    <n v="0"/>
    <n v="0"/>
    <n v="0"/>
    <s v="Wyoming"/>
    <d v="2021-12-01T00:00:00"/>
    <x v="0"/>
    <x v="4"/>
    <x v="2"/>
    <s v="Cheyenne Light Fuel &amp; Power Co"/>
    <x v="5"/>
    <x v="47"/>
  </r>
  <r>
    <n v="5"/>
    <n v="103"/>
    <x v="110"/>
    <s v="101000 Plant In Service"/>
    <n v="1"/>
    <n v="0"/>
    <n v="0"/>
    <n v="0"/>
    <n v="0"/>
    <n v="0"/>
    <n v="0"/>
    <n v="0"/>
    <s v="Wyoming"/>
    <d v="2021-12-01T00:00:00"/>
    <x v="0"/>
    <x v="5"/>
    <x v="2"/>
    <s v="Cheyenne Light Fuel &amp; Power Co"/>
    <x v="5"/>
    <x v="47"/>
  </r>
  <r>
    <n v="5"/>
    <n v="103"/>
    <x v="110"/>
    <s v="101000 Plant In Service"/>
    <n v="1"/>
    <n v="0"/>
    <n v="0"/>
    <n v="0"/>
    <n v="0"/>
    <n v="0"/>
    <n v="0"/>
    <n v="0"/>
    <s v="Wyoming"/>
    <d v="2021-12-01T00:00:00"/>
    <x v="0"/>
    <x v="6"/>
    <x v="2"/>
    <s v="Cheyenne Light Fuel &amp; Power Co"/>
    <x v="5"/>
    <x v="47"/>
  </r>
  <r>
    <n v="5"/>
    <n v="103"/>
    <x v="110"/>
    <s v="101000 Plant In Service"/>
    <n v="1"/>
    <n v="0"/>
    <n v="0"/>
    <n v="0"/>
    <n v="0"/>
    <n v="0"/>
    <n v="0"/>
    <n v="0"/>
    <s v="Wyoming"/>
    <d v="2021-12-01T00:00:00"/>
    <x v="0"/>
    <x v="7"/>
    <x v="2"/>
    <s v="Cheyenne Light Fuel &amp; Power Co"/>
    <x v="5"/>
    <x v="47"/>
  </r>
  <r>
    <n v="5"/>
    <n v="103"/>
    <x v="110"/>
    <s v="101000 Plant In Service"/>
    <n v="1"/>
    <n v="0"/>
    <n v="0"/>
    <n v="0"/>
    <n v="0"/>
    <n v="0"/>
    <n v="0"/>
    <n v="0"/>
    <s v="Wyoming"/>
    <d v="2021-12-01T00:00:00"/>
    <x v="0"/>
    <x v="8"/>
    <x v="2"/>
    <s v="Cheyenne Light Fuel &amp; Power Co"/>
    <x v="5"/>
    <x v="47"/>
  </r>
  <r>
    <n v="5"/>
    <n v="103"/>
    <x v="110"/>
    <s v="101000 Plant In Service"/>
    <n v="1"/>
    <n v="0"/>
    <n v="0"/>
    <n v="0"/>
    <n v="0"/>
    <n v="0"/>
    <n v="0"/>
    <n v="0"/>
    <s v="Wyoming"/>
    <d v="2021-12-01T00:00:00"/>
    <x v="0"/>
    <x v="9"/>
    <x v="2"/>
    <s v="Cheyenne Light Fuel &amp; Power Co"/>
    <x v="5"/>
    <x v="47"/>
  </r>
  <r>
    <n v="5"/>
    <n v="103"/>
    <x v="110"/>
    <s v="101000 Plant In Service"/>
    <n v="1"/>
    <n v="0"/>
    <n v="0"/>
    <n v="0"/>
    <n v="0"/>
    <n v="0"/>
    <n v="0"/>
    <n v="0"/>
    <s v="Wyoming"/>
    <d v="2021-12-01T00:00:00"/>
    <x v="0"/>
    <x v="10"/>
    <x v="2"/>
    <s v="Cheyenne Light Fuel &amp; Power Co"/>
    <x v="5"/>
    <x v="47"/>
  </r>
  <r>
    <n v="5"/>
    <n v="103"/>
    <x v="110"/>
    <s v="101000 Plant In Service"/>
    <n v="1"/>
    <n v="0"/>
    <n v="0"/>
    <n v="0"/>
    <n v="0"/>
    <n v="0"/>
    <n v="0"/>
    <n v="0"/>
    <s v="Wyoming"/>
    <d v="2021-12-01T00:00:00"/>
    <x v="0"/>
    <x v="11"/>
    <x v="2"/>
    <s v="Cheyenne Light Fuel &amp; Power Co"/>
    <x v="5"/>
    <x v="47"/>
  </r>
  <r>
    <n v="5"/>
    <n v="103"/>
    <x v="110"/>
    <s v="101000 Plant In Service"/>
    <n v="1"/>
    <n v="0"/>
    <n v="0"/>
    <n v="0"/>
    <n v="0"/>
    <n v="0"/>
    <n v="0"/>
    <n v="0"/>
    <s v="Wyoming"/>
    <d v="2021-12-01T00:00:00"/>
    <x v="0"/>
    <x v="12"/>
    <x v="2"/>
    <s v="Cheyenne Light Fuel &amp; Power Co"/>
    <x v="5"/>
    <x v="47"/>
  </r>
  <r>
    <n v="5"/>
    <n v="103"/>
    <x v="111"/>
    <s v="101000 Plant In Service"/>
    <n v="1"/>
    <n v="0"/>
    <n v="0"/>
    <n v="0"/>
    <n v="0"/>
    <n v="0"/>
    <n v="0"/>
    <n v="0"/>
    <s v="Wyoming"/>
    <d v="2021-12-01T00:00:00"/>
    <x v="0"/>
    <x v="0"/>
    <x v="2"/>
    <s v="Cheyenne Light Fuel &amp; Power Co"/>
    <x v="5"/>
    <x v="47"/>
  </r>
  <r>
    <n v="5"/>
    <n v="103"/>
    <x v="111"/>
    <s v="101000 Plant In Service"/>
    <n v="1"/>
    <n v="0"/>
    <n v="0"/>
    <n v="0"/>
    <n v="0"/>
    <n v="0"/>
    <n v="0"/>
    <n v="0"/>
    <s v="Wyoming"/>
    <d v="2021-12-01T00:00:00"/>
    <x v="0"/>
    <x v="1"/>
    <x v="2"/>
    <s v="Cheyenne Light Fuel &amp; Power Co"/>
    <x v="5"/>
    <x v="47"/>
  </r>
  <r>
    <n v="5"/>
    <n v="103"/>
    <x v="111"/>
    <s v="101000 Plant In Service"/>
    <n v="1"/>
    <n v="0"/>
    <n v="0"/>
    <n v="0"/>
    <n v="0"/>
    <n v="0"/>
    <n v="0"/>
    <n v="0"/>
    <s v="Wyoming"/>
    <d v="2021-12-01T00:00:00"/>
    <x v="0"/>
    <x v="2"/>
    <x v="2"/>
    <s v="Cheyenne Light Fuel &amp; Power Co"/>
    <x v="5"/>
    <x v="47"/>
  </r>
  <r>
    <n v="5"/>
    <n v="103"/>
    <x v="111"/>
    <s v="101000 Plant In Service"/>
    <n v="1"/>
    <n v="0"/>
    <n v="0"/>
    <n v="0"/>
    <n v="0"/>
    <n v="0"/>
    <n v="0"/>
    <n v="0"/>
    <s v="Wyoming"/>
    <d v="2021-12-01T00:00:00"/>
    <x v="0"/>
    <x v="3"/>
    <x v="2"/>
    <s v="Cheyenne Light Fuel &amp; Power Co"/>
    <x v="5"/>
    <x v="47"/>
  </r>
  <r>
    <n v="5"/>
    <n v="103"/>
    <x v="111"/>
    <s v="101000 Plant In Service"/>
    <n v="1"/>
    <n v="0"/>
    <n v="0"/>
    <n v="0"/>
    <n v="0"/>
    <n v="0"/>
    <n v="0"/>
    <n v="0"/>
    <s v="Wyoming"/>
    <d v="2021-12-01T00:00:00"/>
    <x v="0"/>
    <x v="4"/>
    <x v="2"/>
    <s v="Cheyenne Light Fuel &amp; Power Co"/>
    <x v="5"/>
    <x v="47"/>
  </r>
  <r>
    <n v="5"/>
    <n v="103"/>
    <x v="111"/>
    <s v="101000 Plant In Service"/>
    <n v="1"/>
    <n v="0"/>
    <n v="0"/>
    <n v="0"/>
    <n v="0"/>
    <n v="0"/>
    <n v="0"/>
    <n v="0"/>
    <s v="Wyoming"/>
    <d v="2021-12-01T00:00:00"/>
    <x v="0"/>
    <x v="5"/>
    <x v="2"/>
    <s v="Cheyenne Light Fuel &amp; Power Co"/>
    <x v="5"/>
    <x v="47"/>
  </r>
  <r>
    <n v="5"/>
    <n v="103"/>
    <x v="111"/>
    <s v="101000 Plant In Service"/>
    <n v="1"/>
    <n v="0"/>
    <n v="0"/>
    <n v="0"/>
    <n v="0"/>
    <n v="0"/>
    <n v="0"/>
    <n v="0"/>
    <s v="Wyoming"/>
    <d v="2021-12-01T00:00:00"/>
    <x v="0"/>
    <x v="6"/>
    <x v="2"/>
    <s v="Cheyenne Light Fuel &amp; Power Co"/>
    <x v="5"/>
    <x v="47"/>
  </r>
  <r>
    <n v="5"/>
    <n v="103"/>
    <x v="111"/>
    <s v="101000 Plant In Service"/>
    <n v="1"/>
    <n v="0"/>
    <n v="0"/>
    <n v="0"/>
    <n v="0"/>
    <n v="0"/>
    <n v="0"/>
    <n v="0"/>
    <s v="Wyoming"/>
    <d v="2021-12-01T00:00:00"/>
    <x v="0"/>
    <x v="7"/>
    <x v="2"/>
    <s v="Cheyenne Light Fuel &amp; Power Co"/>
    <x v="5"/>
    <x v="47"/>
  </r>
  <r>
    <n v="5"/>
    <n v="103"/>
    <x v="111"/>
    <s v="101000 Plant In Service"/>
    <n v="1"/>
    <n v="0"/>
    <n v="0"/>
    <n v="0"/>
    <n v="0"/>
    <n v="0"/>
    <n v="0"/>
    <n v="0"/>
    <s v="Wyoming"/>
    <d v="2021-12-01T00:00:00"/>
    <x v="0"/>
    <x v="8"/>
    <x v="2"/>
    <s v="Cheyenne Light Fuel &amp; Power Co"/>
    <x v="5"/>
    <x v="47"/>
  </r>
  <r>
    <n v="5"/>
    <n v="103"/>
    <x v="111"/>
    <s v="101000 Plant In Service"/>
    <n v="1"/>
    <n v="0"/>
    <n v="0"/>
    <n v="0"/>
    <n v="0"/>
    <n v="0"/>
    <n v="0"/>
    <n v="0"/>
    <s v="Wyoming"/>
    <d v="2021-12-01T00:00:00"/>
    <x v="0"/>
    <x v="9"/>
    <x v="2"/>
    <s v="Cheyenne Light Fuel &amp; Power Co"/>
    <x v="5"/>
    <x v="47"/>
  </r>
  <r>
    <n v="5"/>
    <n v="103"/>
    <x v="111"/>
    <s v="101000 Plant In Service"/>
    <n v="1"/>
    <n v="0"/>
    <n v="0"/>
    <n v="0"/>
    <n v="0"/>
    <n v="0"/>
    <n v="0"/>
    <n v="0"/>
    <s v="Wyoming"/>
    <d v="2021-12-01T00:00:00"/>
    <x v="0"/>
    <x v="10"/>
    <x v="2"/>
    <s v="Cheyenne Light Fuel &amp; Power Co"/>
    <x v="5"/>
    <x v="47"/>
  </r>
  <r>
    <n v="5"/>
    <n v="103"/>
    <x v="111"/>
    <s v="101000 Plant In Service"/>
    <n v="1"/>
    <n v="0"/>
    <n v="0"/>
    <n v="0"/>
    <n v="0"/>
    <n v="0"/>
    <n v="0"/>
    <n v="0"/>
    <s v="Wyoming"/>
    <d v="2021-12-01T00:00:00"/>
    <x v="0"/>
    <x v="11"/>
    <x v="2"/>
    <s v="Cheyenne Light Fuel &amp; Power Co"/>
    <x v="5"/>
    <x v="47"/>
  </r>
  <r>
    <n v="5"/>
    <n v="103"/>
    <x v="111"/>
    <s v="101000 Plant In Service"/>
    <n v="1"/>
    <n v="0"/>
    <n v="0"/>
    <n v="0"/>
    <n v="0"/>
    <n v="0"/>
    <n v="0"/>
    <n v="0"/>
    <s v="Wyoming"/>
    <d v="2021-12-01T00:00:00"/>
    <x v="0"/>
    <x v="12"/>
    <x v="2"/>
    <s v="Cheyenne Light Fuel &amp; Power Co"/>
    <x v="5"/>
    <x v="47"/>
  </r>
  <r>
    <n v="5"/>
    <n v="103"/>
    <x v="112"/>
    <s v="101000 Plant In Service"/>
    <n v="1"/>
    <n v="0"/>
    <n v="0"/>
    <n v="0"/>
    <n v="0"/>
    <n v="0"/>
    <n v="0"/>
    <n v="0"/>
    <s v="Wyoming"/>
    <d v="2021-12-01T00:00:00"/>
    <x v="0"/>
    <x v="0"/>
    <x v="2"/>
    <s v="Cheyenne Light Fuel &amp; Power Co"/>
    <x v="5"/>
    <x v="47"/>
  </r>
  <r>
    <n v="5"/>
    <n v="103"/>
    <x v="112"/>
    <s v="101000 Plant In Service"/>
    <n v="1"/>
    <n v="0"/>
    <n v="0"/>
    <n v="0"/>
    <n v="0"/>
    <n v="0"/>
    <n v="0"/>
    <n v="0"/>
    <s v="Wyoming"/>
    <d v="2021-12-01T00:00:00"/>
    <x v="0"/>
    <x v="1"/>
    <x v="2"/>
    <s v="Cheyenne Light Fuel &amp; Power Co"/>
    <x v="5"/>
    <x v="47"/>
  </r>
  <r>
    <n v="5"/>
    <n v="103"/>
    <x v="112"/>
    <s v="101000 Plant In Service"/>
    <n v="1"/>
    <n v="0"/>
    <n v="0"/>
    <n v="0"/>
    <n v="0"/>
    <n v="0"/>
    <n v="0"/>
    <n v="0"/>
    <s v="Wyoming"/>
    <d v="2021-12-01T00:00:00"/>
    <x v="0"/>
    <x v="2"/>
    <x v="2"/>
    <s v="Cheyenne Light Fuel &amp; Power Co"/>
    <x v="5"/>
    <x v="47"/>
  </r>
  <r>
    <n v="5"/>
    <n v="103"/>
    <x v="112"/>
    <s v="101000 Plant In Service"/>
    <n v="1"/>
    <n v="0"/>
    <n v="0"/>
    <n v="0"/>
    <n v="0"/>
    <n v="0"/>
    <n v="0"/>
    <n v="0"/>
    <s v="Wyoming"/>
    <d v="2021-12-01T00:00:00"/>
    <x v="0"/>
    <x v="3"/>
    <x v="2"/>
    <s v="Cheyenne Light Fuel &amp; Power Co"/>
    <x v="5"/>
    <x v="47"/>
  </r>
  <r>
    <n v="5"/>
    <n v="103"/>
    <x v="112"/>
    <s v="101000 Plant In Service"/>
    <n v="1"/>
    <n v="0"/>
    <n v="0"/>
    <n v="0"/>
    <n v="0"/>
    <n v="0"/>
    <n v="0"/>
    <n v="0"/>
    <s v="Wyoming"/>
    <d v="2021-12-01T00:00:00"/>
    <x v="0"/>
    <x v="4"/>
    <x v="2"/>
    <s v="Cheyenne Light Fuel &amp; Power Co"/>
    <x v="5"/>
    <x v="47"/>
  </r>
  <r>
    <n v="5"/>
    <n v="103"/>
    <x v="112"/>
    <s v="101000 Plant In Service"/>
    <n v="1"/>
    <n v="0"/>
    <n v="0"/>
    <n v="0"/>
    <n v="0"/>
    <n v="0"/>
    <n v="0"/>
    <n v="0"/>
    <s v="Wyoming"/>
    <d v="2021-12-01T00:00:00"/>
    <x v="0"/>
    <x v="5"/>
    <x v="2"/>
    <s v="Cheyenne Light Fuel &amp; Power Co"/>
    <x v="5"/>
    <x v="47"/>
  </r>
  <r>
    <n v="5"/>
    <n v="103"/>
    <x v="112"/>
    <s v="101000 Plant In Service"/>
    <n v="1"/>
    <n v="0"/>
    <n v="0"/>
    <n v="0"/>
    <n v="0"/>
    <n v="0"/>
    <n v="0"/>
    <n v="0"/>
    <s v="Wyoming"/>
    <d v="2021-12-01T00:00:00"/>
    <x v="0"/>
    <x v="6"/>
    <x v="2"/>
    <s v="Cheyenne Light Fuel &amp; Power Co"/>
    <x v="5"/>
    <x v="47"/>
  </r>
  <r>
    <n v="5"/>
    <n v="103"/>
    <x v="112"/>
    <s v="101000 Plant In Service"/>
    <n v="1"/>
    <n v="0"/>
    <n v="0"/>
    <n v="0"/>
    <n v="0"/>
    <n v="0"/>
    <n v="0"/>
    <n v="0"/>
    <s v="Wyoming"/>
    <d v="2021-12-01T00:00:00"/>
    <x v="0"/>
    <x v="7"/>
    <x v="2"/>
    <s v="Cheyenne Light Fuel &amp; Power Co"/>
    <x v="5"/>
    <x v="47"/>
  </r>
  <r>
    <n v="5"/>
    <n v="103"/>
    <x v="112"/>
    <s v="101000 Plant In Service"/>
    <n v="1"/>
    <n v="0"/>
    <n v="0"/>
    <n v="0"/>
    <n v="0"/>
    <n v="0"/>
    <n v="0"/>
    <n v="0"/>
    <s v="Wyoming"/>
    <d v="2021-12-01T00:00:00"/>
    <x v="0"/>
    <x v="8"/>
    <x v="2"/>
    <s v="Cheyenne Light Fuel &amp; Power Co"/>
    <x v="5"/>
    <x v="47"/>
  </r>
  <r>
    <n v="5"/>
    <n v="103"/>
    <x v="112"/>
    <s v="101000 Plant In Service"/>
    <n v="1"/>
    <n v="0"/>
    <n v="0"/>
    <n v="0"/>
    <n v="0"/>
    <n v="0"/>
    <n v="0"/>
    <n v="0"/>
    <s v="Wyoming"/>
    <d v="2021-12-01T00:00:00"/>
    <x v="0"/>
    <x v="9"/>
    <x v="2"/>
    <s v="Cheyenne Light Fuel &amp; Power Co"/>
    <x v="5"/>
    <x v="47"/>
  </r>
  <r>
    <n v="5"/>
    <n v="103"/>
    <x v="112"/>
    <s v="101000 Plant In Service"/>
    <n v="1"/>
    <n v="0"/>
    <n v="0"/>
    <n v="0"/>
    <n v="0"/>
    <n v="0"/>
    <n v="0"/>
    <n v="0"/>
    <s v="Wyoming"/>
    <d v="2021-12-01T00:00:00"/>
    <x v="0"/>
    <x v="10"/>
    <x v="2"/>
    <s v="Cheyenne Light Fuel &amp; Power Co"/>
    <x v="5"/>
    <x v="47"/>
  </r>
  <r>
    <n v="5"/>
    <n v="103"/>
    <x v="112"/>
    <s v="101000 Plant In Service"/>
    <n v="1"/>
    <n v="0"/>
    <n v="0"/>
    <n v="0"/>
    <n v="0"/>
    <n v="0"/>
    <n v="0"/>
    <n v="0"/>
    <s v="Wyoming"/>
    <d v="2021-12-01T00:00:00"/>
    <x v="0"/>
    <x v="11"/>
    <x v="2"/>
    <s v="Cheyenne Light Fuel &amp; Power Co"/>
    <x v="5"/>
    <x v="47"/>
  </r>
  <r>
    <n v="5"/>
    <n v="103"/>
    <x v="112"/>
    <s v="101000 Plant In Service"/>
    <n v="1"/>
    <n v="0"/>
    <n v="0"/>
    <n v="0"/>
    <n v="0"/>
    <n v="0"/>
    <n v="0"/>
    <n v="0"/>
    <s v="Wyoming"/>
    <d v="2021-12-01T00:00:00"/>
    <x v="0"/>
    <x v="12"/>
    <x v="2"/>
    <s v="Cheyenne Light Fuel &amp; Power Co"/>
    <x v="5"/>
    <x v="47"/>
  </r>
  <r>
    <n v="5"/>
    <n v="103"/>
    <x v="113"/>
    <s v="101000 Plant In Service"/>
    <n v="1"/>
    <n v="0"/>
    <n v="0"/>
    <n v="0"/>
    <n v="0"/>
    <n v="0"/>
    <n v="0"/>
    <n v="0"/>
    <s v="Wyoming"/>
    <d v="2021-12-01T00:00:00"/>
    <x v="0"/>
    <x v="0"/>
    <x v="2"/>
    <s v="Cheyenne Light Fuel &amp; Power Co"/>
    <x v="5"/>
    <x v="48"/>
  </r>
  <r>
    <n v="5"/>
    <n v="103"/>
    <x v="113"/>
    <s v="101000 Plant In Service"/>
    <n v="1"/>
    <n v="0"/>
    <n v="0"/>
    <n v="0"/>
    <n v="0"/>
    <n v="0"/>
    <n v="0"/>
    <n v="0"/>
    <s v="Wyoming"/>
    <d v="2021-12-01T00:00:00"/>
    <x v="0"/>
    <x v="1"/>
    <x v="2"/>
    <s v="Cheyenne Light Fuel &amp; Power Co"/>
    <x v="5"/>
    <x v="48"/>
  </r>
  <r>
    <n v="5"/>
    <n v="103"/>
    <x v="113"/>
    <s v="101000 Plant In Service"/>
    <n v="1"/>
    <n v="0"/>
    <n v="0"/>
    <n v="0"/>
    <n v="0"/>
    <n v="0"/>
    <n v="0"/>
    <n v="0"/>
    <s v="Wyoming"/>
    <d v="2021-12-01T00:00:00"/>
    <x v="0"/>
    <x v="2"/>
    <x v="2"/>
    <s v="Cheyenne Light Fuel &amp; Power Co"/>
    <x v="5"/>
    <x v="48"/>
  </r>
  <r>
    <n v="5"/>
    <n v="103"/>
    <x v="113"/>
    <s v="101000 Plant In Service"/>
    <n v="1"/>
    <n v="0"/>
    <n v="0"/>
    <n v="0"/>
    <n v="0"/>
    <n v="0"/>
    <n v="0"/>
    <n v="0"/>
    <s v="Wyoming"/>
    <d v="2021-12-01T00:00:00"/>
    <x v="0"/>
    <x v="3"/>
    <x v="2"/>
    <s v="Cheyenne Light Fuel &amp; Power Co"/>
    <x v="5"/>
    <x v="48"/>
  </r>
  <r>
    <n v="5"/>
    <n v="103"/>
    <x v="113"/>
    <s v="101000 Plant In Service"/>
    <n v="1"/>
    <n v="0"/>
    <n v="0"/>
    <n v="0"/>
    <n v="0"/>
    <n v="0"/>
    <n v="0"/>
    <n v="0"/>
    <s v="Wyoming"/>
    <d v="2021-12-01T00:00:00"/>
    <x v="0"/>
    <x v="4"/>
    <x v="2"/>
    <s v="Cheyenne Light Fuel &amp; Power Co"/>
    <x v="5"/>
    <x v="48"/>
  </r>
  <r>
    <n v="5"/>
    <n v="103"/>
    <x v="113"/>
    <s v="101000 Plant In Service"/>
    <n v="1"/>
    <n v="0"/>
    <n v="0"/>
    <n v="0"/>
    <n v="0"/>
    <n v="0"/>
    <n v="0"/>
    <n v="0"/>
    <s v="Wyoming"/>
    <d v="2021-12-01T00:00:00"/>
    <x v="0"/>
    <x v="5"/>
    <x v="2"/>
    <s v="Cheyenne Light Fuel &amp; Power Co"/>
    <x v="5"/>
    <x v="48"/>
  </r>
  <r>
    <n v="5"/>
    <n v="103"/>
    <x v="113"/>
    <s v="101000 Plant In Service"/>
    <n v="1"/>
    <n v="0"/>
    <n v="0"/>
    <n v="0"/>
    <n v="0"/>
    <n v="0"/>
    <n v="0"/>
    <n v="0"/>
    <s v="Wyoming"/>
    <d v="2021-12-01T00:00:00"/>
    <x v="0"/>
    <x v="6"/>
    <x v="2"/>
    <s v="Cheyenne Light Fuel &amp; Power Co"/>
    <x v="5"/>
    <x v="48"/>
  </r>
  <r>
    <n v="5"/>
    <n v="103"/>
    <x v="113"/>
    <s v="101000 Plant In Service"/>
    <n v="1"/>
    <n v="0"/>
    <n v="0"/>
    <n v="0"/>
    <n v="0"/>
    <n v="0"/>
    <n v="0"/>
    <n v="0"/>
    <s v="Wyoming"/>
    <d v="2021-12-01T00:00:00"/>
    <x v="0"/>
    <x v="7"/>
    <x v="2"/>
    <s v="Cheyenne Light Fuel &amp; Power Co"/>
    <x v="5"/>
    <x v="48"/>
  </r>
  <r>
    <n v="5"/>
    <n v="103"/>
    <x v="113"/>
    <s v="101000 Plant In Service"/>
    <n v="1"/>
    <n v="0"/>
    <n v="0"/>
    <n v="0"/>
    <n v="0"/>
    <n v="0"/>
    <n v="0"/>
    <n v="0"/>
    <s v="Wyoming"/>
    <d v="2021-12-01T00:00:00"/>
    <x v="0"/>
    <x v="8"/>
    <x v="2"/>
    <s v="Cheyenne Light Fuel &amp; Power Co"/>
    <x v="5"/>
    <x v="48"/>
  </r>
  <r>
    <n v="5"/>
    <n v="103"/>
    <x v="113"/>
    <s v="101000 Plant In Service"/>
    <n v="1"/>
    <n v="0"/>
    <n v="0"/>
    <n v="0"/>
    <n v="0"/>
    <n v="0"/>
    <n v="0"/>
    <n v="0"/>
    <s v="Wyoming"/>
    <d v="2021-12-01T00:00:00"/>
    <x v="0"/>
    <x v="9"/>
    <x v="2"/>
    <s v="Cheyenne Light Fuel &amp; Power Co"/>
    <x v="5"/>
    <x v="48"/>
  </r>
  <r>
    <n v="5"/>
    <n v="103"/>
    <x v="113"/>
    <s v="101000 Plant In Service"/>
    <n v="1"/>
    <n v="0"/>
    <n v="0"/>
    <n v="0"/>
    <n v="0"/>
    <n v="0"/>
    <n v="0"/>
    <n v="0"/>
    <s v="Wyoming"/>
    <d v="2021-12-01T00:00:00"/>
    <x v="0"/>
    <x v="10"/>
    <x v="2"/>
    <s v="Cheyenne Light Fuel &amp; Power Co"/>
    <x v="5"/>
    <x v="48"/>
  </r>
  <r>
    <n v="5"/>
    <n v="103"/>
    <x v="113"/>
    <s v="101000 Plant In Service"/>
    <n v="1"/>
    <n v="0"/>
    <n v="0"/>
    <n v="0"/>
    <n v="0"/>
    <n v="0"/>
    <n v="0"/>
    <n v="0"/>
    <s v="Wyoming"/>
    <d v="2021-12-01T00:00:00"/>
    <x v="0"/>
    <x v="11"/>
    <x v="2"/>
    <s v="Cheyenne Light Fuel &amp; Power Co"/>
    <x v="5"/>
    <x v="48"/>
  </r>
  <r>
    <n v="5"/>
    <n v="103"/>
    <x v="113"/>
    <s v="101000 Plant In Service"/>
    <n v="1"/>
    <n v="0"/>
    <n v="0"/>
    <n v="0"/>
    <n v="0"/>
    <n v="0"/>
    <n v="0"/>
    <n v="0"/>
    <s v="Wyoming"/>
    <d v="2021-12-01T00:00:00"/>
    <x v="0"/>
    <x v="12"/>
    <x v="2"/>
    <s v="Cheyenne Light Fuel &amp; Power Co"/>
    <x v="5"/>
    <x v="48"/>
  </r>
  <r>
    <n v="5"/>
    <n v="103"/>
    <x v="114"/>
    <s v="101000 Plant In Service"/>
    <n v="1"/>
    <n v="0"/>
    <n v="0"/>
    <n v="0"/>
    <n v="0"/>
    <n v="0"/>
    <n v="0"/>
    <n v="0"/>
    <s v="Wyoming"/>
    <d v="2021-12-01T00:00:00"/>
    <x v="0"/>
    <x v="0"/>
    <x v="2"/>
    <s v="Cheyenne Light Fuel &amp; Power Co"/>
    <x v="5"/>
    <x v="48"/>
  </r>
  <r>
    <n v="5"/>
    <n v="103"/>
    <x v="114"/>
    <s v="101000 Plant In Service"/>
    <n v="1"/>
    <n v="0"/>
    <n v="0"/>
    <n v="0"/>
    <n v="0"/>
    <n v="0"/>
    <n v="0"/>
    <n v="0"/>
    <s v="Wyoming"/>
    <d v="2021-12-01T00:00:00"/>
    <x v="0"/>
    <x v="1"/>
    <x v="2"/>
    <s v="Cheyenne Light Fuel &amp; Power Co"/>
    <x v="5"/>
    <x v="48"/>
  </r>
  <r>
    <n v="5"/>
    <n v="103"/>
    <x v="114"/>
    <s v="101000 Plant In Service"/>
    <n v="1"/>
    <n v="0"/>
    <n v="0"/>
    <n v="0"/>
    <n v="0"/>
    <n v="0"/>
    <n v="0"/>
    <n v="0"/>
    <s v="Wyoming"/>
    <d v="2021-12-01T00:00:00"/>
    <x v="0"/>
    <x v="2"/>
    <x v="2"/>
    <s v="Cheyenne Light Fuel &amp; Power Co"/>
    <x v="5"/>
    <x v="48"/>
  </r>
  <r>
    <n v="5"/>
    <n v="103"/>
    <x v="114"/>
    <s v="101000 Plant In Service"/>
    <n v="1"/>
    <n v="0"/>
    <n v="0"/>
    <n v="0"/>
    <n v="0"/>
    <n v="0"/>
    <n v="0"/>
    <n v="0"/>
    <s v="Wyoming"/>
    <d v="2021-12-01T00:00:00"/>
    <x v="0"/>
    <x v="3"/>
    <x v="2"/>
    <s v="Cheyenne Light Fuel &amp; Power Co"/>
    <x v="5"/>
    <x v="48"/>
  </r>
  <r>
    <n v="5"/>
    <n v="103"/>
    <x v="114"/>
    <s v="101000 Plant In Service"/>
    <n v="1"/>
    <n v="0"/>
    <n v="0"/>
    <n v="0"/>
    <n v="0"/>
    <n v="0"/>
    <n v="0"/>
    <n v="0"/>
    <s v="Wyoming"/>
    <d v="2021-12-01T00:00:00"/>
    <x v="0"/>
    <x v="4"/>
    <x v="2"/>
    <s v="Cheyenne Light Fuel &amp; Power Co"/>
    <x v="5"/>
    <x v="48"/>
  </r>
  <r>
    <n v="5"/>
    <n v="103"/>
    <x v="114"/>
    <s v="101000 Plant In Service"/>
    <n v="1"/>
    <n v="0"/>
    <n v="0"/>
    <n v="0"/>
    <n v="0"/>
    <n v="0"/>
    <n v="0"/>
    <n v="0"/>
    <s v="Wyoming"/>
    <d v="2021-12-01T00:00:00"/>
    <x v="0"/>
    <x v="5"/>
    <x v="2"/>
    <s v="Cheyenne Light Fuel &amp; Power Co"/>
    <x v="5"/>
    <x v="48"/>
  </r>
  <r>
    <n v="5"/>
    <n v="103"/>
    <x v="114"/>
    <s v="101000 Plant In Service"/>
    <n v="1"/>
    <n v="0"/>
    <n v="0"/>
    <n v="0"/>
    <n v="0"/>
    <n v="0"/>
    <n v="0"/>
    <n v="0"/>
    <s v="Wyoming"/>
    <d v="2021-12-01T00:00:00"/>
    <x v="0"/>
    <x v="6"/>
    <x v="2"/>
    <s v="Cheyenne Light Fuel &amp; Power Co"/>
    <x v="5"/>
    <x v="48"/>
  </r>
  <r>
    <n v="5"/>
    <n v="103"/>
    <x v="114"/>
    <s v="101000 Plant In Service"/>
    <n v="1"/>
    <n v="0"/>
    <n v="0"/>
    <n v="0"/>
    <n v="0"/>
    <n v="0"/>
    <n v="0"/>
    <n v="0"/>
    <s v="Wyoming"/>
    <d v="2021-12-01T00:00:00"/>
    <x v="0"/>
    <x v="7"/>
    <x v="2"/>
    <s v="Cheyenne Light Fuel &amp; Power Co"/>
    <x v="5"/>
    <x v="48"/>
  </r>
  <r>
    <n v="5"/>
    <n v="103"/>
    <x v="114"/>
    <s v="101000 Plant In Service"/>
    <n v="1"/>
    <n v="0"/>
    <n v="0"/>
    <n v="0"/>
    <n v="0"/>
    <n v="0"/>
    <n v="0"/>
    <n v="0"/>
    <s v="Wyoming"/>
    <d v="2021-12-01T00:00:00"/>
    <x v="0"/>
    <x v="8"/>
    <x v="2"/>
    <s v="Cheyenne Light Fuel &amp; Power Co"/>
    <x v="5"/>
    <x v="48"/>
  </r>
  <r>
    <n v="5"/>
    <n v="103"/>
    <x v="114"/>
    <s v="101000 Plant In Service"/>
    <n v="1"/>
    <n v="0"/>
    <n v="0"/>
    <n v="0"/>
    <n v="0"/>
    <n v="0"/>
    <n v="0"/>
    <n v="0"/>
    <s v="Wyoming"/>
    <d v="2021-12-01T00:00:00"/>
    <x v="0"/>
    <x v="9"/>
    <x v="2"/>
    <s v="Cheyenne Light Fuel &amp; Power Co"/>
    <x v="5"/>
    <x v="48"/>
  </r>
  <r>
    <n v="5"/>
    <n v="103"/>
    <x v="114"/>
    <s v="101000 Plant In Service"/>
    <n v="1"/>
    <n v="0"/>
    <n v="0"/>
    <n v="0"/>
    <n v="0"/>
    <n v="0"/>
    <n v="0"/>
    <n v="0"/>
    <s v="Wyoming"/>
    <d v="2021-12-01T00:00:00"/>
    <x v="0"/>
    <x v="10"/>
    <x v="2"/>
    <s v="Cheyenne Light Fuel &amp; Power Co"/>
    <x v="5"/>
    <x v="48"/>
  </r>
  <r>
    <n v="5"/>
    <n v="103"/>
    <x v="114"/>
    <s v="101000 Plant In Service"/>
    <n v="1"/>
    <n v="0"/>
    <n v="0"/>
    <n v="0"/>
    <n v="0"/>
    <n v="0"/>
    <n v="0"/>
    <n v="0"/>
    <s v="Wyoming"/>
    <d v="2021-12-01T00:00:00"/>
    <x v="0"/>
    <x v="11"/>
    <x v="2"/>
    <s v="Cheyenne Light Fuel &amp; Power Co"/>
    <x v="5"/>
    <x v="48"/>
  </r>
  <r>
    <n v="5"/>
    <n v="103"/>
    <x v="114"/>
    <s v="101000 Plant In Service"/>
    <n v="1"/>
    <n v="0"/>
    <n v="0"/>
    <n v="0"/>
    <n v="0"/>
    <n v="0"/>
    <n v="0"/>
    <n v="0"/>
    <s v="Wyoming"/>
    <d v="2021-12-01T00:00:00"/>
    <x v="0"/>
    <x v="12"/>
    <x v="2"/>
    <s v="Cheyenne Light Fuel &amp; Power Co"/>
    <x v="5"/>
    <x v="48"/>
  </r>
  <r>
    <n v="5"/>
    <n v="103"/>
    <x v="115"/>
    <s v="101000 Plant In Service"/>
    <n v="1"/>
    <n v="0"/>
    <n v="0"/>
    <n v="0"/>
    <n v="0"/>
    <n v="0"/>
    <n v="0"/>
    <n v="0"/>
    <s v="Wyoming"/>
    <d v="2021-12-01T00:00:00"/>
    <x v="0"/>
    <x v="0"/>
    <x v="2"/>
    <s v="Cheyenne Light Fuel &amp; Power Co"/>
    <x v="5"/>
    <x v="48"/>
  </r>
  <r>
    <n v="5"/>
    <n v="103"/>
    <x v="115"/>
    <s v="101000 Plant In Service"/>
    <n v="1"/>
    <n v="0"/>
    <n v="0"/>
    <n v="0"/>
    <n v="0"/>
    <n v="0"/>
    <n v="0"/>
    <n v="0"/>
    <s v="Wyoming"/>
    <d v="2021-12-01T00:00:00"/>
    <x v="0"/>
    <x v="1"/>
    <x v="2"/>
    <s v="Cheyenne Light Fuel &amp; Power Co"/>
    <x v="5"/>
    <x v="48"/>
  </r>
  <r>
    <n v="5"/>
    <n v="103"/>
    <x v="115"/>
    <s v="101000 Plant In Service"/>
    <n v="1"/>
    <n v="0"/>
    <n v="0"/>
    <n v="0"/>
    <n v="0"/>
    <n v="0"/>
    <n v="0"/>
    <n v="0"/>
    <s v="Wyoming"/>
    <d v="2021-12-01T00:00:00"/>
    <x v="0"/>
    <x v="2"/>
    <x v="2"/>
    <s v="Cheyenne Light Fuel &amp; Power Co"/>
    <x v="5"/>
    <x v="48"/>
  </r>
  <r>
    <n v="5"/>
    <n v="103"/>
    <x v="115"/>
    <s v="101000 Plant In Service"/>
    <n v="1"/>
    <n v="0"/>
    <n v="0"/>
    <n v="0"/>
    <n v="0"/>
    <n v="0"/>
    <n v="0"/>
    <n v="0"/>
    <s v="Wyoming"/>
    <d v="2021-12-01T00:00:00"/>
    <x v="0"/>
    <x v="3"/>
    <x v="2"/>
    <s v="Cheyenne Light Fuel &amp; Power Co"/>
    <x v="5"/>
    <x v="48"/>
  </r>
  <r>
    <n v="5"/>
    <n v="103"/>
    <x v="115"/>
    <s v="101000 Plant In Service"/>
    <n v="1"/>
    <n v="0"/>
    <n v="0"/>
    <n v="0"/>
    <n v="0"/>
    <n v="0"/>
    <n v="0"/>
    <n v="0"/>
    <s v="Wyoming"/>
    <d v="2021-12-01T00:00:00"/>
    <x v="0"/>
    <x v="4"/>
    <x v="2"/>
    <s v="Cheyenne Light Fuel &amp; Power Co"/>
    <x v="5"/>
    <x v="48"/>
  </r>
  <r>
    <n v="5"/>
    <n v="103"/>
    <x v="115"/>
    <s v="101000 Plant In Service"/>
    <n v="1"/>
    <n v="0"/>
    <n v="0"/>
    <n v="0"/>
    <n v="0"/>
    <n v="0"/>
    <n v="0"/>
    <n v="0"/>
    <s v="Wyoming"/>
    <d v="2021-12-01T00:00:00"/>
    <x v="0"/>
    <x v="5"/>
    <x v="2"/>
    <s v="Cheyenne Light Fuel &amp; Power Co"/>
    <x v="5"/>
    <x v="48"/>
  </r>
  <r>
    <n v="5"/>
    <n v="103"/>
    <x v="115"/>
    <s v="101000 Plant In Service"/>
    <n v="1"/>
    <n v="0"/>
    <n v="0"/>
    <n v="0"/>
    <n v="0"/>
    <n v="0"/>
    <n v="0"/>
    <n v="0"/>
    <s v="Wyoming"/>
    <d v="2021-12-01T00:00:00"/>
    <x v="0"/>
    <x v="6"/>
    <x v="2"/>
    <s v="Cheyenne Light Fuel &amp; Power Co"/>
    <x v="5"/>
    <x v="48"/>
  </r>
  <r>
    <n v="5"/>
    <n v="103"/>
    <x v="115"/>
    <s v="101000 Plant In Service"/>
    <n v="1"/>
    <n v="0"/>
    <n v="0"/>
    <n v="0"/>
    <n v="0"/>
    <n v="0"/>
    <n v="0"/>
    <n v="0"/>
    <s v="Wyoming"/>
    <d v="2021-12-01T00:00:00"/>
    <x v="0"/>
    <x v="7"/>
    <x v="2"/>
    <s v="Cheyenne Light Fuel &amp; Power Co"/>
    <x v="5"/>
    <x v="48"/>
  </r>
  <r>
    <n v="5"/>
    <n v="103"/>
    <x v="115"/>
    <s v="101000 Plant In Service"/>
    <n v="1"/>
    <n v="0"/>
    <n v="0"/>
    <n v="0"/>
    <n v="0"/>
    <n v="0"/>
    <n v="0"/>
    <n v="0"/>
    <s v="Wyoming"/>
    <d v="2021-12-01T00:00:00"/>
    <x v="0"/>
    <x v="8"/>
    <x v="2"/>
    <s v="Cheyenne Light Fuel &amp; Power Co"/>
    <x v="5"/>
    <x v="48"/>
  </r>
  <r>
    <n v="5"/>
    <n v="103"/>
    <x v="115"/>
    <s v="101000 Plant In Service"/>
    <n v="1"/>
    <n v="0"/>
    <n v="0"/>
    <n v="0"/>
    <n v="0"/>
    <n v="0"/>
    <n v="0"/>
    <n v="0"/>
    <s v="Wyoming"/>
    <d v="2021-12-01T00:00:00"/>
    <x v="0"/>
    <x v="9"/>
    <x v="2"/>
    <s v="Cheyenne Light Fuel &amp; Power Co"/>
    <x v="5"/>
    <x v="48"/>
  </r>
  <r>
    <n v="5"/>
    <n v="103"/>
    <x v="115"/>
    <s v="101000 Plant In Service"/>
    <n v="1"/>
    <n v="0"/>
    <n v="0"/>
    <n v="0"/>
    <n v="0"/>
    <n v="0"/>
    <n v="0"/>
    <n v="0"/>
    <s v="Wyoming"/>
    <d v="2021-12-01T00:00:00"/>
    <x v="0"/>
    <x v="10"/>
    <x v="2"/>
    <s v="Cheyenne Light Fuel &amp; Power Co"/>
    <x v="5"/>
    <x v="48"/>
  </r>
  <r>
    <n v="5"/>
    <n v="103"/>
    <x v="115"/>
    <s v="101000 Plant In Service"/>
    <n v="1"/>
    <n v="0"/>
    <n v="0"/>
    <n v="0"/>
    <n v="0"/>
    <n v="0"/>
    <n v="0"/>
    <n v="0"/>
    <s v="Wyoming"/>
    <d v="2021-12-01T00:00:00"/>
    <x v="0"/>
    <x v="11"/>
    <x v="2"/>
    <s v="Cheyenne Light Fuel &amp; Power Co"/>
    <x v="5"/>
    <x v="48"/>
  </r>
  <r>
    <n v="5"/>
    <n v="103"/>
    <x v="115"/>
    <s v="101000 Plant In Service"/>
    <n v="1"/>
    <n v="0"/>
    <n v="0"/>
    <n v="0"/>
    <n v="0"/>
    <n v="0"/>
    <n v="0"/>
    <n v="0"/>
    <s v="Wyoming"/>
    <d v="2021-12-01T00:00:00"/>
    <x v="0"/>
    <x v="12"/>
    <x v="2"/>
    <s v="Cheyenne Light Fuel &amp; Power Co"/>
    <x v="5"/>
    <x v="48"/>
  </r>
  <r>
    <n v="5"/>
    <n v="103"/>
    <x v="116"/>
    <s v="101000 Plant In Service"/>
    <n v="1"/>
    <n v="0"/>
    <n v="0"/>
    <n v="0"/>
    <n v="0"/>
    <n v="0"/>
    <n v="0"/>
    <n v="0"/>
    <s v="Wyoming"/>
    <d v="2021-12-01T00:00:00"/>
    <x v="0"/>
    <x v="0"/>
    <x v="2"/>
    <s v="Cheyenne Light Fuel &amp; Power Co"/>
    <x v="5"/>
    <x v="49"/>
  </r>
  <r>
    <n v="5"/>
    <n v="103"/>
    <x v="116"/>
    <s v="101000 Plant In Service"/>
    <n v="1"/>
    <n v="0"/>
    <n v="0"/>
    <n v="0"/>
    <n v="0"/>
    <n v="0"/>
    <n v="0"/>
    <n v="0"/>
    <s v="Wyoming"/>
    <d v="2021-12-01T00:00:00"/>
    <x v="0"/>
    <x v="1"/>
    <x v="2"/>
    <s v="Cheyenne Light Fuel &amp; Power Co"/>
    <x v="5"/>
    <x v="49"/>
  </r>
  <r>
    <n v="5"/>
    <n v="103"/>
    <x v="116"/>
    <s v="101000 Plant In Service"/>
    <n v="1"/>
    <n v="0"/>
    <n v="0"/>
    <n v="0"/>
    <n v="0"/>
    <n v="0"/>
    <n v="0"/>
    <n v="0"/>
    <s v="Wyoming"/>
    <d v="2021-12-01T00:00:00"/>
    <x v="0"/>
    <x v="2"/>
    <x v="2"/>
    <s v="Cheyenne Light Fuel &amp; Power Co"/>
    <x v="5"/>
    <x v="49"/>
  </r>
  <r>
    <n v="5"/>
    <n v="103"/>
    <x v="116"/>
    <s v="101000 Plant In Service"/>
    <n v="1"/>
    <n v="0"/>
    <n v="0"/>
    <n v="0"/>
    <n v="0"/>
    <n v="0"/>
    <n v="0"/>
    <n v="0"/>
    <s v="Wyoming"/>
    <d v="2021-12-01T00:00:00"/>
    <x v="0"/>
    <x v="3"/>
    <x v="2"/>
    <s v="Cheyenne Light Fuel &amp; Power Co"/>
    <x v="5"/>
    <x v="49"/>
  </r>
  <r>
    <n v="5"/>
    <n v="103"/>
    <x v="116"/>
    <s v="101000 Plant In Service"/>
    <n v="1"/>
    <n v="0"/>
    <n v="0"/>
    <n v="0"/>
    <n v="0"/>
    <n v="0"/>
    <n v="0"/>
    <n v="0"/>
    <s v="Wyoming"/>
    <d v="2021-12-01T00:00:00"/>
    <x v="0"/>
    <x v="4"/>
    <x v="2"/>
    <s v="Cheyenne Light Fuel &amp; Power Co"/>
    <x v="5"/>
    <x v="49"/>
  </r>
  <r>
    <n v="5"/>
    <n v="103"/>
    <x v="116"/>
    <s v="101000 Plant In Service"/>
    <n v="1"/>
    <n v="0"/>
    <n v="0"/>
    <n v="0"/>
    <n v="0"/>
    <n v="0"/>
    <n v="0"/>
    <n v="0"/>
    <s v="Wyoming"/>
    <d v="2021-12-01T00:00:00"/>
    <x v="0"/>
    <x v="5"/>
    <x v="2"/>
    <s v="Cheyenne Light Fuel &amp; Power Co"/>
    <x v="5"/>
    <x v="49"/>
  </r>
  <r>
    <n v="5"/>
    <n v="103"/>
    <x v="116"/>
    <s v="101000 Plant In Service"/>
    <n v="1"/>
    <n v="0"/>
    <n v="0"/>
    <n v="0"/>
    <n v="0"/>
    <n v="0"/>
    <n v="0"/>
    <n v="0"/>
    <s v="Wyoming"/>
    <d v="2021-12-01T00:00:00"/>
    <x v="0"/>
    <x v="6"/>
    <x v="2"/>
    <s v="Cheyenne Light Fuel &amp; Power Co"/>
    <x v="5"/>
    <x v="49"/>
  </r>
  <r>
    <n v="5"/>
    <n v="103"/>
    <x v="116"/>
    <s v="101000 Plant In Service"/>
    <n v="1"/>
    <n v="0"/>
    <n v="0"/>
    <n v="0"/>
    <n v="0"/>
    <n v="0"/>
    <n v="0"/>
    <n v="0"/>
    <s v="Wyoming"/>
    <d v="2021-12-01T00:00:00"/>
    <x v="0"/>
    <x v="7"/>
    <x v="2"/>
    <s v="Cheyenne Light Fuel &amp; Power Co"/>
    <x v="5"/>
    <x v="49"/>
  </r>
  <r>
    <n v="5"/>
    <n v="103"/>
    <x v="116"/>
    <s v="101000 Plant In Service"/>
    <n v="1"/>
    <n v="0"/>
    <n v="0"/>
    <n v="0"/>
    <n v="0"/>
    <n v="0"/>
    <n v="0"/>
    <n v="0"/>
    <s v="Wyoming"/>
    <d v="2021-12-01T00:00:00"/>
    <x v="0"/>
    <x v="8"/>
    <x v="2"/>
    <s v="Cheyenne Light Fuel &amp; Power Co"/>
    <x v="5"/>
    <x v="49"/>
  </r>
  <r>
    <n v="5"/>
    <n v="103"/>
    <x v="116"/>
    <s v="101000 Plant In Service"/>
    <n v="1"/>
    <n v="0"/>
    <n v="0"/>
    <n v="0"/>
    <n v="0"/>
    <n v="0"/>
    <n v="0"/>
    <n v="0"/>
    <s v="Wyoming"/>
    <d v="2021-12-01T00:00:00"/>
    <x v="0"/>
    <x v="9"/>
    <x v="2"/>
    <s v="Cheyenne Light Fuel &amp; Power Co"/>
    <x v="5"/>
    <x v="49"/>
  </r>
  <r>
    <n v="5"/>
    <n v="103"/>
    <x v="116"/>
    <s v="101000 Plant In Service"/>
    <n v="1"/>
    <n v="0"/>
    <n v="0"/>
    <n v="0"/>
    <n v="0"/>
    <n v="0"/>
    <n v="0"/>
    <n v="0"/>
    <s v="Wyoming"/>
    <d v="2021-12-01T00:00:00"/>
    <x v="0"/>
    <x v="10"/>
    <x v="2"/>
    <s v="Cheyenne Light Fuel &amp; Power Co"/>
    <x v="5"/>
    <x v="49"/>
  </r>
  <r>
    <n v="5"/>
    <n v="103"/>
    <x v="116"/>
    <s v="101000 Plant In Service"/>
    <n v="1"/>
    <n v="0"/>
    <n v="0"/>
    <n v="0"/>
    <n v="0"/>
    <n v="0"/>
    <n v="0"/>
    <n v="0"/>
    <s v="Wyoming"/>
    <d v="2021-12-01T00:00:00"/>
    <x v="0"/>
    <x v="11"/>
    <x v="2"/>
    <s v="Cheyenne Light Fuel &amp; Power Co"/>
    <x v="5"/>
    <x v="49"/>
  </r>
  <r>
    <n v="5"/>
    <n v="103"/>
    <x v="116"/>
    <s v="101000 Plant In Service"/>
    <n v="1"/>
    <n v="0"/>
    <n v="0"/>
    <n v="0"/>
    <n v="0"/>
    <n v="0"/>
    <n v="0"/>
    <n v="0"/>
    <s v="Wyoming"/>
    <d v="2021-12-01T00:00:00"/>
    <x v="0"/>
    <x v="12"/>
    <x v="2"/>
    <s v="Cheyenne Light Fuel &amp; Power Co"/>
    <x v="5"/>
    <x v="49"/>
  </r>
  <r>
    <n v="5"/>
    <n v="103"/>
    <x v="117"/>
    <s v="101000 Plant In Service"/>
    <n v="1"/>
    <n v="0"/>
    <n v="0"/>
    <n v="0"/>
    <n v="0"/>
    <n v="0"/>
    <n v="0"/>
    <n v="0"/>
    <s v="Wyoming"/>
    <d v="2021-12-01T00:00:00"/>
    <x v="0"/>
    <x v="0"/>
    <x v="2"/>
    <s v="Cheyenne Light Fuel &amp; Power Co"/>
    <x v="5"/>
    <x v="50"/>
  </r>
  <r>
    <n v="5"/>
    <n v="103"/>
    <x v="117"/>
    <s v="101000 Plant In Service"/>
    <n v="1"/>
    <n v="0"/>
    <n v="0"/>
    <n v="0"/>
    <n v="0"/>
    <n v="0"/>
    <n v="0"/>
    <n v="0"/>
    <s v="Wyoming"/>
    <d v="2021-12-01T00:00:00"/>
    <x v="0"/>
    <x v="1"/>
    <x v="2"/>
    <s v="Cheyenne Light Fuel &amp; Power Co"/>
    <x v="5"/>
    <x v="50"/>
  </r>
  <r>
    <n v="5"/>
    <n v="103"/>
    <x v="117"/>
    <s v="101000 Plant In Service"/>
    <n v="1"/>
    <n v="0"/>
    <n v="0"/>
    <n v="0"/>
    <n v="0"/>
    <n v="0"/>
    <n v="0"/>
    <n v="0"/>
    <s v="Wyoming"/>
    <d v="2021-12-01T00:00:00"/>
    <x v="0"/>
    <x v="2"/>
    <x v="2"/>
    <s v="Cheyenne Light Fuel &amp; Power Co"/>
    <x v="5"/>
    <x v="50"/>
  </r>
  <r>
    <n v="5"/>
    <n v="103"/>
    <x v="117"/>
    <s v="101000 Plant In Service"/>
    <n v="1"/>
    <n v="0"/>
    <n v="0"/>
    <n v="0"/>
    <n v="0"/>
    <n v="0"/>
    <n v="0"/>
    <n v="0"/>
    <s v="Wyoming"/>
    <d v="2021-12-01T00:00:00"/>
    <x v="0"/>
    <x v="3"/>
    <x v="2"/>
    <s v="Cheyenne Light Fuel &amp; Power Co"/>
    <x v="5"/>
    <x v="50"/>
  </r>
  <r>
    <n v="5"/>
    <n v="103"/>
    <x v="117"/>
    <s v="101000 Plant In Service"/>
    <n v="1"/>
    <n v="0"/>
    <n v="0"/>
    <n v="0"/>
    <n v="0"/>
    <n v="0"/>
    <n v="0"/>
    <n v="0"/>
    <s v="Wyoming"/>
    <d v="2021-12-01T00:00:00"/>
    <x v="0"/>
    <x v="4"/>
    <x v="2"/>
    <s v="Cheyenne Light Fuel &amp; Power Co"/>
    <x v="5"/>
    <x v="50"/>
  </r>
  <r>
    <n v="5"/>
    <n v="103"/>
    <x v="117"/>
    <s v="101000 Plant In Service"/>
    <n v="1"/>
    <n v="0"/>
    <n v="0"/>
    <n v="0"/>
    <n v="0"/>
    <n v="0"/>
    <n v="0"/>
    <n v="0"/>
    <s v="Wyoming"/>
    <d v="2021-12-01T00:00:00"/>
    <x v="0"/>
    <x v="5"/>
    <x v="2"/>
    <s v="Cheyenne Light Fuel &amp; Power Co"/>
    <x v="5"/>
    <x v="50"/>
  </r>
  <r>
    <n v="5"/>
    <n v="103"/>
    <x v="117"/>
    <s v="101000 Plant In Service"/>
    <n v="1"/>
    <n v="0"/>
    <n v="0"/>
    <n v="0"/>
    <n v="0"/>
    <n v="0"/>
    <n v="0"/>
    <n v="0"/>
    <s v="Wyoming"/>
    <d v="2021-12-01T00:00:00"/>
    <x v="0"/>
    <x v="6"/>
    <x v="2"/>
    <s v="Cheyenne Light Fuel &amp; Power Co"/>
    <x v="5"/>
    <x v="50"/>
  </r>
  <r>
    <n v="5"/>
    <n v="103"/>
    <x v="117"/>
    <s v="101000 Plant In Service"/>
    <n v="1"/>
    <n v="0"/>
    <n v="0"/>
    <n v="0"/>
    <n v="0"/>
    <n v="0"/>
    <n v="0"/>
    <n v="0"/>
    <s v="Wyoming"/>
    <d v="2021-12-01T00:00:00"/>
    <x v="0"/>
    <x v="7"/>
    <x v="2"/>
    <s v="Cheyenne Light Fuel &amp; Power Co"/>
    <x v="5"/>
    <x v="50"/>
  </r>
  <r>
    <n v="5"/>
    <n v="103"/>
    <x v="117"/>
    <s v="101000 Plant In Service"/>
    <n v="1"/>
    <n v="0"/>
    <n v="0"/>
    <n v="0"/>
    <n v="0"/>
    <n v="0"/>
    <n v="0"/>
    <n v="0"/>
    <s v="Wyoming"/>
    <d v="2021-12-01T00:00:00"/>
    <x v="0"/>
    <x v="8"/>
    <x v="2"/>
    <s v="Cheyenne Light Fuel &amp; Power Co"/>
    <x v="5"/>
    <x v="50"/>
  </r>
  <r>
    <n v="5"/>
    <n v="103"/>
    <x v="117"/>
    <s v="101000 Plant In Service"/>
    <n v="1"/>
    <n v="0"/>
    <n v="0"/>
    <n v="0"/>
    <n v="0"/>
    <n v="0"/>
    <n v="0"/>
    <n v="0"/>
    <s v="Wyoming"/>
    <d v="2021-12-01T00:00:00"/>
    <x v="0"/>
    <x v="9"/>
    <x v="2"/>
    <s v="Cheyenne Light Fuel &amp; Power Co"/>
    <x v="5"/>
    <x v="50"/>
  </r>
  <r>
    <n v="5"/>
    <n v="103"/>
    <x v="117"/>
    <s v="101000 Plant In Service"/>
    <n v="1"/>
    <n v="0"/>
    <n v="0"/>
    <n v="0"/>
    <n v="0"/>
    <n v="0"/>
    <n v="0"/>
    <n v="0"/>
    <s v="Wyoming"/>
    <d v="2021-12-01T00:00:00"/>
    <x v="0"/>
    <x v="10"/>
    <x v="2"/>
    <s v="Cheyenne Light Fuel &amp; Power Co"/>
    <x v="5"/>
    <x v="50"/>
  </r>
  <r>
    <n v="5"/>
    <n v="103"/>
    <x v="117"/>
    <s v="101000 Plant In Service"/>
    <n v="1"/>
    <n v="0"/>
    <n v="0"/>
    <n v="0"/>
    <n v="0"/>
    <n v="0"/>
    <n v="0"/>
    <n v="0"/>
    <s v="Wyoming"/>
    <d v="2021-12-01T00:00:00"/>
    <x v="0"/>
    <x v="11"/>
    <x v="2"/>
    <s v="Cheyenne Light Fuel &amp; Power Co"/>
    <x v="5"/>
    <x v="50"/>
  </r>
  <r>
    <n v="5"/>
    <n v="103"/>
    <x v="117"/>
    <s v="101000 Plant In Service"/>
    <n v="1"/>
    <n v="0"/>
    <n v="0"/>
    <n v="0"/>
    <n v="0"/>
    <n v="0"/>
    <n v="0"/>
    <n v="0"/>
    <s v="Wyoming"/>
    <d v="2021-12-01T00:00:00"/>
    <x v="0"/>
    <x v="12"/>
    <x v="2"/>
    <s v="Cheyenne Light Fuel &amp; Power Co"/>
    <x v="5"/>
    <x v="50"/>
  </r>
  <r>
    <n v="5"/>
    <n v="103"/>
    <x v="118"/>
    <s v="101000 Plant In Service"/>
    <n v="1"/>
    <n v="0"/>
    <n v="0"/>
    <n v="0"/>
    <n v="0"/>
    <n v="0"/>
    <n v="0"/>
    <n v="0"/>
    <s v="Wyoming"/>
    <d v="2021-12-01T00:00:00"/>
    <x v="0"/>
    <x v="0"/>
    <x v="2"/>
    <s v="Cheyenne Light Fuel &amp; Power Co"/>
    <x v="5"/>
    <x v="51"/>
  </r>
  <r>
    <n v="5"/>
    <n v="103"/>
    <x v="118"/>
    <s v="101000 Plant In Service"/>
    <n v="1"/>
    <n v="0"/>
    <n v="0"/>
    <n v="0"/>
    <n v="0"/>
    <n v="0"/>
    <n v="0"/>
    <n v="0"/>
    <s v="Wyoming"/>
    <d v="2021-12-01T00:00:00"/>
    <x v="0"/>
    <x v="1"/>
    <x v="2"/>
    <s v="Cheyenne Light Fuel &amp; Power Co"/>
    <x v="5"/>
    <x v="51"/>
  </r>
  <r>
    <n v="5"/>
    <n v="103"/>
    <x v="118"/>
    <s v="101000 Plant In Service"/>
    <n v="1"/>
    <n v="0"/>
    <n v="0"/>
    <n v="0"/>
    <n v="0"/>
    <n v="0"/>
    <n v="0"/>
    <n v="0"/>
    <s v="Wyoming"/>
    <d v="2021-12-01T00:00:00"/>
    <x v="0"/>
    <x v="2"/>
    <x v="2"/>
    <s v="Cheyenne Light Fuel &amp; Power Co"/>
    <x v="5"/>
    <x v="51"/>
  </r>
  <r>
    <n v="5"/>
    <n v="103"/>
    <x v="118"/>
    <s v="101000 Plant In Service"/>
    <n v="1"/>
    <n v="0"/>
    <n v="0"/>
    <n v="0"/>
    <n v="0"/>
    <n v="0"/>
    <n v="0"/>
    <n v="0"/>
    <s v="Wyoming"/>
    <d v="2021-12-01T00:00:00"/>
    <x v="0"/>
    <x v="3"/>
    <x v="2"/>
    <s v="Cheyenne Light Fuel &amp; Power Co"/>
    <x v="5"/>
    <x v="51"/>
  </r>
  <r>
    <n v="5"/>
    <n v="103"/>
    <x v="118"/>
    <s v="101000 Plant In Service"/>
    <n v="1"/>
    <n v="0"/>
    <n v="0"/>
    <n v="0"/>
    <n v="0"/>
    <n v="0"/>
    <n v="0"/>
    <n v="0"/>
    <s v="Wyoming"/>
    <d v="2021-12-01T00:00:00"/>
    <x v="0"/>
    <x v="4"/>
    <x v="2"/>
    <s v="Cheyenne Light Fuel &amp; Power Co"/>
    <x v="5"/>
    <x v="51"/>
  </r>
  <r>
    <n v="5"/>
    <n v="103"/>
    <x v="118"/>
    <s v="101000 Plant In Service"/>
    <n v="1"/>
    <n v="0"/>
    <n v="0"/>
    <n v="0"/>
    <n v="0"/>
    <n v="0"/>
    <n v="0"/>
    <n v="0"/>
    <s v="Wyoming"/>
    <d v="2021-12-01T00:00:00"/>
    <x v="0"/>
    <x v="5"/>
    <x v="2"/>
    <s v="Cheyenne Light Fuel &amp; Power Co"/>
    <x v="5"/>
    <x v="51"/>
  </r>
  <r>
    <n v="5"/>
    <n v="103"/>
    <x v="118"/>
    <s v="101000 Plant In Service"/>
    <n v="1"/>
    <n v="0"/>
    <n v="0"/>
    <n v="0"/>
    <n v="0"/>
    <n v="0"/>
    <n v="0"/>
    <n v="0"/>
    <s v="Wyoming"/>
    <d v="2021-12-01T00:00:00"/>
    <x v="0"/>
    <x v="6"/>
    <x v="2"/>
    <s v="Cheyenne Light Fuel &amp; Power Co"/>
    <x v="5"/>
    <x v="51"/>
  </r>
  <r>
    <n v="5"/>
    <n v="103"/>
    <x v="118"/>
    <s v="101000 Plant In Service"/>
    <n v="1"/>
    <n v="0"/>
    <n v="0"/>
    <n v="0"/>
    <n v="0"/>
    <n v="0"/>
    <n v="0"/>
    <n v="0"/>
    <s v="Wyoming"/>
    <d v="2021-12-01T00:00:00"/>
    <x v="0"/>
    <x v="7"/>
    <x v="2"/>
    <s v="Cheyenne Light Fuel &amp; Power Co"/>
    <x v="5"/>
    <x v="51"/>
  </r>
  <r>
    <n v="5"/>
    <n v="103"/>
    <x v="118"/>
    <s v="101000 Plant In Service"/>
    <n v="1"/>
    <n v="0"/>
    <n v="0"/>
    <n v="0"/>
    <n v="0"/>
    <n v="0"/>
    <n v="0"/>
    <n v="0"/>
    <s v="Wyoming"/>
    <d v="2021-12-01T00:00:00"/>
    <x v="0"/>
    <x v="8"/>
    <x v="2"/>
    <s v="Cheyenne Light Fuel &amp; Power Co"/>
    <x v="5"/>
    <x v="51"/>
  </r>
  <r>
    <n v="5"/>
    <n v="103"/>
    <x v="118"/>
    <s v="101000 Plant In Service"/>
    <n v="1"/>
    <n v="0"/>
    <n v="0"/>
    <n v="0"/>
    <n v="0"/>
    <n v="0"/>
    <n v="0"/>
    <n v="0"/>
    <s v="Wyoming"/>
    <d v="2021-12-01T00:00:00"/>
    <x v="0"/>
    <x v="9"/>
    <x v="2"/>
    <s v="Cheyenne Light Fuel &amp; Power Co"/>
    <x v="5"/>
    <x v="51"/>
  </r>
  <r>
    <n v="5"/>
    <n v="103"/>
    <x v="118"/>
    <s v="101000 Plant In Service"/>
    <n v="1"/>
    <n v="0"/>
    <n v="0"/>
    <n v="0"/>
    <n v="0"/>
    <n v="0"/>
    <n v="0"/>
    <n v="0"/>
    <s v="Wyoming"/>
    <d v="2021-12-01T00:00:00"/>
    <x v="0"/>
    <x v="10"/>
    <x v="2"/>
    <s v="Cheyenne Light Fuel &amp; Power Co"/>
    <x v="5"/>
    <x v="51"/>
  </r>
  <r>
    <n v="5"/>
    <n v="103"/>
    <x v="118"/>
    <s v="101000 Plant In Service"/>
    <n v="1"/>
    <n v="0"/>
    <n v="0"/>
    <n v="0"/>
    <n v="0"/>
    <n v="0"/>
    <n v="0"/>
    <n v="0"/>
    <s v="Wyoming"/>
    <d v="2021-12-01T00:00:00"/>
    <x v="0"/>
    <x v="11"/>
    <x v="2"/>
    <s v="Cheyenne Light Fuel &amp; Power Co"/>
    <x v="5"/>
    <x v="51"/>
  </r>
  <r>
    <n v="5"/>
    <n v="103"/>
    <x v="118"/>
    <s v="101000 Plant In Service"/>
    <n v="1"/>
    <n v="0"/>
    <n v="0"/>
    <n v="0"/>
    <n v="0"/>
    <n v="0"/>
    <n v="0"/>
    <n v="0"/>
    <s v="Wyoming"/>
    <d v="2021-12-01T00:00:00"/>
    <x v="0"/>
    <x v="12"/>
    <x v="2"/>
    <s v="Cheyenne Light Fuel &amp; Power Co"/>
    <x v="5"/>
    <x v="51"/>
  </r>
  <r>
    <n v="5"/>
    <n v="103"/>
    <x v="119"/>
    <s v="101000 Plant In Service"/>
    <n v="1"/>
    <n v="0"/>
    <n v="0"/>
    <n v="0"/>
    <n v="0"/>
    <n v="0"/>
    <n v="0"/>
    <n v="0"/>
    <s v="Wyoming"/>
    <d v="2021-12-01T00:00:00"/>
    <x v="0"/>
    <x v="0"/>
    <x v="2"/>
    <s v="Cheyenne Light Fuel &amp; Power Co"/>
    <x v="5"/>
    <x v="52"/>
  </r>
  <r>
    <n v="5"/>
    <n v="103"/>
    <x v="119"/>
    <s v="101000 Plant In Service"/>
    <n v="1"/>
    <n v="0"/>
    <n v="0"/>
    <n v="0"/>
    <n v="0"/>
    <n v="0"/>
    <n v="0"/>
    <n v="0"/>
    <s v="Wyoming"/>
    <d v="2021-12-01T00:00:00"/>
    <x v="0"/>
    <x v="1"/>
    <x v="2"/>
    <s v="Cheyenne Light Fuel &amp; Power Co"/>
    <x v="5"/>
    <x v="52"/>
  </r>
  <r>
    <n v="5"/>
    <n v="103"/>
    <x v="119"/>
    <s v="101000 Plant In Service"/>
    <n v="1"/>
    <n v="0"/>
    <n v="0"/>
    <n v="0"/>
    <n v="0"/>
    <n v="0"/>
    <n v="0"/>
    <n v="0"/>
    <s v="Wyoming"/>
    <d v="2021-12-01T00:00:00"/>
    <x v="0"/>
    <x v="2"/>
    <x v="2"/>
    <s v="Cheyenne Light Fuel &amp; Power Co"/>
    <x v="5"/>
    <x v="52"/>
  </r>
  <r>
    <n v="5"/>
    <n v="103"/>
    <x v="119"/>
    <s v="101000 Plant In Service"/>
    <n v="1"/>
    <n v="0"/>
    <n v="0"/>
    <n v="0"/>
    <n v="0"/>
    <n v="0"/>
    <n v="0"/>
    <n v="0"/>
    <s v="Wyoming"/>
    <d v="2021-12-01T00:00:00"/>
    <x v="0"/>
    <x v="3"/>
    <x v="2"/>
    <s v="Cheyenne Light Fuel &amp; Power Co"/>
    <x v="5"/>
    <x v="52"/>
  </r>
  <r>
    <n v="5"/>
    <n v="103"/>
    <x v="119"/>
    <s v="101000 Plant In Service"/>
    <n v="1"/>
    <n v="0"/>
    <n v="0"/>
    <n v="0"/>
    <n v="0"/>
    <n v="0"/>
    <n v="0"/>
    <n v="0"/>
    <s v="Wyoming"/>
    <d v="2021-12-01T00:00:00"/>
    <x v="0"/>
    <x v="4"/>
    <x v="2"/>
    <s v="Cheyenne Light Fuel &amp; Power Co"/>
    <x v="5"/>
    <x v="52"/>
  </r>
  <r>
    <n v="5"/>
    <n v="103"/>
    <x v="119"/>
    <s v="101000 Plant In Service"/>
    <n v="1"/>
    <n v="0"/>
    <n v="0"/>
    <n v="0"/>
    <n v="0"/>
    <n v="0"/>
    <n v="0"/>
    <n v="0"/>
    <s v="Wyoming"/>
    <d v="2021-12-01T00:00:00"/>
    <x v="0"/>
    <x v="5"/>
    <x v="2"/>
    <s v="Cheyenne Light Fuel &amp; Power Co"/>
    <x v="5"/>
    <x v="52"/>
  </r>
  <r>
    <n v="5"/>
    <n v="103"/>
    <x v="119"/>
    <s v="101000 Plant In Service"/>
    <n v="1"/>
    <n v="0"/>
    <n v="0"/>
    <n v="0"/>
    <n v="0"/>
    <n v="0"/>
    <n v="0"/>
    <n v="0"/>
    <s v="Wyoming"/>
    <d v="2021-12-01T00:00:00"/>
    <x v="0"/>
    <x v="6"/>
    <x v="2"/>
    <s v="Cheyenne Light Fuel &amp; Power Co"/>
    <x v="5"/>
    <x v="52"/>
  </r>
  <r>
    <n v="5"/>
    <n v="103"/>
    <x v="119"/>
    <s v="101000 Plant In Service"/>
    <n v="1"/>
    <n v="0"/>
    <n v="0"/>
    <n v="0"/>
    <n v="0"/>
    <n v="0"/>
    <n v="0"/>
    <n v="0"/>
    <s v="Wyoming"/>
    <d v="2021-12-01T00:00:00"/>
    <x v="0"/>
    <x v="7"/>
    <x v="2"/>
    <s v="Cheyenne Light Fuel &amp; Power Co"/>
    <x v="5"/>
    <x v="52"/>
  </r>
  <r>
    <n v="5"/>
    <n v="103"/>
    <x v="119"/>
    <s v="101000 Plant In Service"/>
    <n v="1"/>
    <n v="0"/>
    <n v="0"/>
    <n v="0"/>
    <n v="0"/>
    <n v="0"/>
    <n v="0"/>
    <n v="0"/>
    <s v="Wyoming"/>
    <d v="2021-12-01T00:00:00"/>
    <x v="0"/>
    <x v="8"/>
    <x v="2"/>
    <s v="Cheyenne Light Fuel &amp; Power Co"/>
    <x v="5"/>
    <x v="52"/>
  </r>
  <r>
    <n v="5"/>
    <n v="103"/>
    <x v="119"/>
    <s v="101000 Plant In Service"/>
    <n v="1"/>
    <n v="0"/>
    <n v="0"/>
    <n v="0"/>
    <n v="0"/>
    <n v="0"/>
    <n v="0"/>
    <n v="0"/>
    <s v="Wyoming"/>
    <d v="2021-12-01T00:00:00"/>
    <x v="0"/>
    <x v="9"/>
    <x v="2"/>
    <s v="Cheyenne Light Fuel &amp; Power Co"/>
    <x v="5"/>
    <x v="52"/>
  </r>
  <r>
    <n v="5"/>
    <n v="103"/>
    <x v="119"/>
    <s v="101000 Plant In Service"/>
    <n v="1"/>
    <n v="0"/>
    <n v="0"/>
    <n v="0"/>
    <n v="0"/>
    <n v="0"/>
    <n v="0"/>
    <n v="0"/>
    <s v="Wyoming"/>
    <d v="2021-12-01T00:00:00"/>
    <x v="0"/>
    <x v="10"/>
    <x v="2"/>
    <s v="Cheyenne Light Fuel &amp; Power Co"/>
    <x v="5"/>
    <x v="52"/>
  </r>
  <r>
    <n v="5"/>
    <n v="103"/>
    <x v="119"/>
    <s v="101000 Plant In Service"/>
    <n v="1"/>
    <n v="0"/>
    <n v="0"/>
    <n v="0"/>
    <n v="0"/>
    <n v="0"/>
    <n v="0"/>
    <n v="0"/>
    <s v="Wyoming"/>
    <d v="2021-12-01T00:00:00"/>
    <x v="0"/>
    <x v="11"/>
    <x v="2"/>
    <s v="Cheyenne Light Fuel &amp; Power Co"/>
    <x v="5"/>
    <x v="52"/>
  </r>
  <r>
    <n v="5"/>
    <n v="103"/>
    <x v="119"/>
    <s v="101000 Plant In Service"/>
    <n v="1"/>
    <n v="0"/>
    <n v="0"/>
    <n v="0"/>
    <n v="0"/>
    <n v="0"/>
    <n v="0"/>
    <n v="0"/>
    <s v="Wyoming"/>
    <d v="2021-12-01T00:00:00"/>
    <x v="0"/>
    <x v="12"/>
    <x v="2"/>
    <s v="Cheyenne Light Fuel &amp; Power Co"/>
    <x v="5"/>
    <x v="52"/>
  </r>
  <r>
    <n v="5"/>
    <n v="103"/>
    <x v="120"/>
    <s v="101000 Plant In Service"/>
    <n v="1"/>
    <n v="0"/>
    <n v="0"/>
    <n v="0"/>
    <n v="0"/>
    <n v="0"/>
    <n v="0"/>
    <n v="0"/>
    <s v="Wyoming"/>
    <d v="2021-12-01T00:00:00"/>
    <x v="0"/>
    <x v="0"/>
    <x v="2"/>
    <s v="Cheyenne Light Fuel &amp; Power Co"/>
    <x v="5"/>
    <x v="3"/>
  </r>
  <r>
    <n v="5"/>
    <n v="103"/>
    <x v="120"/>
    <s v="101000 Plant In Service"/>
    <n v="1"/>
    <n v="0"/>
    <n v="0"/>
    <n v="0"/>
    <n v="0"/>
    <n v="0"/>
    <n v="0"/>
    <n v="0"/>
    <s v="Wyoming"/>
    <d v="2021-12-01T00:00:00"/>
    <x v="0"/>
    <x v="1"/>
    <x v="2"/>
    <s v="Cheyenne Light Fuel &amp; Power Co"/>
    <x v="5"/>
    <x v="3"/>
  </r>
  <r>
    <n v="5"/>
    <n v="103"/>
    <x v="120"/>
    <s v="101000 Plant In Service"/>
    <n v="1"/>
    <n v="0"/>
    <n v="0"/>
    <n v="0"/>
    <n v="0"/>
    <n v="0"/>
    <n v="0"/>
    <n v="0"/>
    <s v="Wyoming"/>
    <d v="2021-12-01T00:00:00"/>
    <x v="0"/>
    <x v="2"/>
    <x v="2"/>
    <s v="Cheyenne Light Fuel &amp; Power Co"/>
    <x v="5"/>
    <x v="3"/>
  </r>
  <r>
    <n v="5"/>
    <n v="103"/>
    <x v="120"/>
    <s v="101000 Plant In Service"/>
    <n v="1"/>
    <n v="0"/>
    <n v="0"/>
    <n v="0"/>
    <n v="0"/>
    <n v="0"/>
    <n v="0"/>
    <n v="0"/>
    <s v="Wyoming"/>
    <d v="2021-12-01T00:00:00"/>
    <x v="0"/>
    <x v="3"/>
    <x v="2"/>
    <s v="Cheyenne Light Fuel &amp; Power Co"/>
    <x v="5"/>
    <x v="3"/>
  </r>
  <r>
    <n v="5"/>
    <n v="103"/>
    <x v="120"/>
    <s v="101000 Plant In Service"/>
    <n v="1"/>
    <n v="0"/>
    <n v="0"/>
    <n v="0"/>
    <n v="0"/>
    <n v="0"/>
    <n v="0"/>
    <n v="0"/>
    <s v="Wyoming"/>
    <d v="2021-12-01T00:00:00"/>
    <x v="0"/>
    <x v="4"/>
    <x v="2"/>
    <s v="Cheyenne Light Fuel &amp; Power Co"/>
    <x v="5"/>
    <x v="3"/>
  </r>
  <r>
    <n v="5"/>
    <n v="103"/>
    <x v="120"/>
    <s v="101000 Plant In Service"/>
    <n v="1"/>
    <n v="0"/>
    <n v="0"/>
    <n v="0"/>
    <n v="0"/>
    <n v="0"/>
    <n v="0"/>
    <n v="0"/>
    <s v="Wyoming"/>
    <d v="2021-12-01T00:00:00"/>
    <x v="0"/>
    <x v="5"/>
    <x v="2"/>
    <s v="Cheyenne Light Fuel &amp; Power Co"/>
    <x v="5"/>
    <x v="3"/>
  </r>
  <r>
    <n v="5"/>
    <n v="103"/>
    <x v="120"/>
    <s v="101000 Plant In Service"/>
    <n v="1"/>
    <n v="0"/>
    <n v="0"/>
    <n v="0"/>
    <n v="0"/>
    <n v="0"/>
    <n v="0"/>
    <n v="0"/>
    <s v="Wyoming"/>
    <d v="2021-12-01T00:00:00"/>
    <x v="0"/>
    <x v="6"/>
    <x v="2"/>
    <s v="Cheyenne Light Fuel &amp; Power Co"/>
    <x v="5"/>
    <x v="3"/>
  </r>
  <r>
    <n v="5"/>
    <n v="103"/>
    <x v="120"/>
    <s v="101000 Plant In Service"/>
    <n v="1"/>
    <n v="0"/>
    <n v="0"/>
    <n v="0"/>
    <n v="0"/>
    <n v="0"/>
    <n v="0"/>
    <n v="0"/>
    <s v="Wyoming"/>
    <d v="2021-12-01T00:00:00"/>
    <x v="0"/>
    <x v="7"/>
    <x v="2"/>
    <s v="Cheyenne Light Fuel &amp; Power Co"/>
    <x v="5"/>
    <x v="3"/>
  </r>
  <r>
    <n v="5"/>
    <n v="103"/>
    <x v="120"/>
    <s v="101000 Plant In Service"/>
    <n v="1"/>
    <n v="0"/>
    <n v="0"/>
    <n v="0"/>
    <n v="0"/>
    <n v="0"/>
    <n v="0"/>
    <n v="0"/>
    <s v="Wyoming"/>
    <d v="2021-12-01T00:00:00"/>
    <x v="0"/>
    <x v="8"/>
    <x v="2"/>
    <s v="Cheyenne Light Fuel &amp; Power Co"/>
    <x v="5"/>
    <x v="3"/>
  </r>
  <r>
    <n v="5"/>
    <n v="103"/>
    <x v="120"/>
    <s v="101000 Plant In Service"/>
    <n v="1"/>
    <n v="0"/>
    <n v="0"/>
    <n v="0"/>
    <n v="0"/>
    <n v="0"/>
    <n v="0"/>
    <n v="0"/>
    <s v="Wyoming"/>
    <d v="2021-12-01T00:00:00"/>
    <x v="0"/>
    <x v="9"/>
    <x v="2"/>
    <s v="Cheyenne Light Fuel &amp; Power Co"/>
    <x v="5"/>
    <x v="3"/>
  </r>
  <r>
    <n v="5"/>
    <n v="103"/>
    <x v="120"/>
    <s v="101000 Plant In Service"/>
    <n v="1"/>
    <n v="0"/>
    <n v="0"/>
    <n v="0"/>
    <n v="0"/>
    <n v="0"/>
    <n v="0"/>
    <n v="0"/>
    <s v="Wyoming"/>
    <d v="2021-12-01T00:00:00"/>
    <x v="0"/>
    <x v="10"/>
    <x v="2"/>
    <s v="Cheyenne Light Fuel &amp; Power Co"/>
    <x v="5"/>
    <x v="3"/>
  </r>
  <r>
    <n v="5"/>
    <n v="103"/>
    <x v="120"/>
    <s v="101000 Plant In Service"/>
    <n v="1"/>
    <n v="0"/>
    <n v="0"/>
    <n v="0"/>
    <n v="0"/>
    <n v="0"/>
    <n v="0"/>
    <n v="0"/>
    <s v="Wyoming"/>
    <d v="2021-12-01T00:00:00"/>
    <x v="0"/>
    <x v="11"/>
    <x v="2"/>
    <s v="Cheyenne Light Fuel &amp; Power Co"/>
    <x v="5"/>
    <x v="3"/>
  </r>
  <r>
    <n v="5"/>
    <n v="103"/>
    <x v="120"/>
    <s v="101000 Plant In Service"/>
    <n v="1"/>
    <n v="0"/>
    <n v="0"/>
    <n v="0"/>
    <n v="0"/>
    <n v="0"/>
    <n v="0"/>
    <n v="0"/>
    <s v="Wyoming"/>
    <d v="2021-12-01T00:00:00"/>
    <x v="0"/>
    <x v="12"/>
    <x v="2"/>
    <s v="Cheyenne Light Fuel &amp; Power Co"/>
    <x v="5"/>
    <x v="3"/>
  </r>
  <r>
    <n v="5"/>
    <n v="103"/>
    <x v="121"/>
    <s v="101000 Plant In Service"/>
    <n v="1"/>
    <n v="0"/>
    <n v="0"/>
    <n v="0"/>
    <n v="0"/>
    <n v="0"/>
    <n v="0"/>
    <n v="0"/>
    <s v="Wyoming"/>
    <d v="2021-12-01T00:00:00"/>
    <x v="0"/>
    <x v="0"/>
    <x v="2"/>
    <s v="Cheyenne Light Fuel &amp; Power Co"/>
    <x v="5"/>
    <x v="0"/>
  </r>
  <r>
    <n v="5"/>
    <n v="103"/>
    <x v="121"/>
    <s v="101000 Plant In Service"/>
    <n v="1"/>
    <n v="0"/>
    <n v="0"/>
    <n v="0"/>
    <n v="0"/>
    <n v="0"/>
    <n v="0"/>
    <n v="0"/>
    <s v="Wyoming"/>
    <d v="2021-12-01T00:00:00"/>
    <x v="0"/>
    <x v="1"/>
    <x v="2"/>
    <s v="Cheyenne Light Fuel &amp; Power Co"/>
    <x v="5"/>
    <x v="0"/>
  </r>
  <r>
    <n v="5"/>
    <n v="103"/>
    <x v="121"/>
    <s v="101000 Plant In Service"/>
    <n v="1"/>
    <n v="0"/>
    <n v="0"/>
    <n v="0"/>
    <n v="0"/>
    <n v="0"/>
    <n v="0"/>
    <n v="0"/>
    <s v="Wyoming"/>
    <d v="2021-12-01T00:00:00"/>
    <x v="0"/>
    <x v="2"/>
    <x v="2"/>
    <s v="Cheyenne Light Fuel &amp; Power Co"/>
    <x v="5"/>
    <x v="0"/>
  </r>
  <r>
    <n v="5"/>
    <n v="103"/>
    <x v="121"/>
    <s v="101000 Plant In Service"/>
    <n v="1"/>
    <n v="0"/>
    <n v="0"/>
    <n v="0"/>
    <n v="0"/>
    <n v="0"/>
    <n v="0"/>
    <n v="0"/>
    <s v="Wyoming"/>
    <d v="2021-12-01T00:00:00"/>
    <x v="0"/>
    <x v="3"/>
    <x v="2"/>
    <s v="Cheyenne Light Fuel &amp; Power Co"/>
    <x v="5"/>
    <x v="0"/>
  </r>
  <r>
    <n v="5"/>
    <n v="103"/>
    <x v="121"/>
    <s v="101000 Plant In Service"/>
    <n v="1"/>
    <n v="0"/>
    <n v="0"/>
    <n v="0"/>
    <n v="0"/>
    <n v="0"/>
    <n v="0"/>
    <n v="0"/>
    <s v="Wyoming"/>
    <d v="2021-12-01T00:00:00"/>
    <x v="0"/>
    <x v="4"/>
    <x v="2"/>
    <s v="Cheyenne Light Fuel &amp; Power Co"/>
    <x v="5"/>
    <x v="0"/>
  </r>
  <r>
    <n v="5"/>
    <n v="103"/>
    <x v="121"/>
    <s v="101000 Plant In Service"/>
    <n v="1"/>
    <n v="0"/>
    <n v="0"/>
    <n v="0"/>
    <n v="0"/>
    <n v="0"/>
    <n v="0"/>
    <n v="0"/>
    <s v="Wyoming"/>
    <d v="2021-12-01T00:00:00"/>
    <x v="0"/>
    <x v="5"/>
    <x v="2"/>
    <s v="Cheyenne Light Fuel &amp; Power Co"/>
    <x v="5"/>
    <x v="0"/>
  </r>
  <r>
    <n v="5"/>
    <n v="103"/>
    <x v="121"/>
    <s v="101000 Plant In Service"/>
    <n v="1"/>
    <n v="0"/>
    <n v="0"/>
    <n v="0"/>
    <n v="0"/>
    <n v="0"/>
    <n v="0"/>
    <n v="0"/>
    <s v="Wyoming"/>
    <d v="2021-12-01T00:00:00"/>
    <x v="0"/>
    <x v="6"/>
    <x v="2"/>
    <s v="Cheyenne Light Fuel &amp; Power Co"/>
    <x v="5"/>
    <x v="0"/>
  </r>
  <r>
    <n v="5"/>
    <n v="103"/>
    <x v="121"/>
    <s v="101000 Plant In Service"/>
    <n v="1"/>
    <n v="0"/>
    <n v="0"/>
    <n v="0"/>
    <n v="0"/>
    <n v="0"/>
    <n v="0"/>
    <n v="0"/>
    <s v="Wyoming"/>
    <d v="2021-12-01T00:00:00"/>
    <x v="0"/>
    <x v="7"/>
    <x v="2"/>
    <s v="Cheyenne Light Fuel &amp; Power Co"/>
    <x v="5"/>
    <x v="0"/>
  </r>
  <r>
    <n v="5"/>
    <n v="103"/>
    <x v="121"/>
    <s v="101000 Plant In Service"/>
    <n v="1"/>
    <n v="0"/>
    <n v="0"/>
    <n v="0"/>
    <n v="0"/>
    <n v="0"/>
    <n v="0"/>
    <n v="0"/>
    <s v="Wyoming"/>
    <d v="2021-12-01T00:00:00"/>
    <x v="0"/>
    <x v="8"/>
    <x v="2"/>
    <s v="Cheyenne Light Fuel &amp; Power Co"/>
    <x v="5"/>
    <x v="0"/>
  </r>
  <r>
    <n v="5"/>
    <n v="103"/>
    <x v="121"/>
    <s v="101000 Plant In Service"/>
    <n v="1"/>
    <n v="0"/>
    <n v="0"/>
    <n v="0"/>
    <n v="0"/>
    <n v="0"/>
    <n v="0"/>
    <n v="0"/>
    <s v="Wyoming"/>
    <d v="2021-12-01T00:00:00"/>
    <x v="0"/>
    <x v="9"/>
    <x v="2"/>
    <s v="Cheyenne Light Fuel &amp; Power Co"/>
    <x v="5"/>
    <x v="0"/>
  </r>
  <r>
    <n v="5"/>
    <n v="103"/>
    <x v="121"/>
    <s v="101000 Plant In Service"/>
    <n v="1"/>
    <n v="0"/>
    <n v="0"/>
    <n v="0"/>
    <n v="0"/>
    <n v="0"/>
    <n v="0"/>
    <n v="0"/>
    <s v="Wyoming"/>
    <d v="2021-12-01T00:00:00"/>
    <x v="0"/>
    <x v="10"/>
    <x v="2"/>
    <s v="Cheyenne Light Fuel &amp; Power Co"/>
    <x v="5"/>
    <x v="0"/>
  </r>
  <r>
    <n v="5"/>
    <n v="103"/>
    <x v="121"/>
    <s v="101000 Plant In Service"/>
    <n v="1"/>
    <n v="0"/>
    <n v="0"/>
    <n v="0"/>
    <n v="0"/>
    <n v="0"/>
    <n v="0"/>
    <n v="0"/>
    <s v="Wyoming"/>
    <d v="2021-12-01T00:00:00"/>
    <x v="0"/>
    <x v="11"/>
    <x v="2"/>
    <s v="Cheyenne Light Fuel &amp; Power Co"/>
    <x v="5"/>
    <x v="0"/>
  </r>
  <r>
    <n v="5"/>
    <n v="103"/>
    <x v="121"/>
    <s v="101000 Plant In Service"/>
    <n v="1"/>
    <n v="0"/>
    <n v="0"/>
    <n v="0"/>
    <n v="0"/>
    <n v="0"/>
    <n v="0"/>
    <n v="0"/>
    <s v="Wyoming"/>
    <d v="2021-12-01T00:00:00"/>
    <x v="0"/>
    <x v="12"/>
    <x v="2"/>
    <s v="Cheyenne Light Fuel &amp; Power Co"/>
    <x v="5"/>
    <x v="0"/>
  </r>
  <r>
    <n v="5"/>
    <n v="103"/>
    <x v="122"/>
    <s v="101000 Plant In Service"/>
    <n v="1"/>
    <n v="0"/>
    <n v="0"/>
    <n v="0"/>
    <n v="0"/>
    <n v="0"/>
    <n v="0"/>
    <n v="0"/>
    <s v="Wyoming"/>
    <d v="2021-12-01T00:00:00"/>
    <x v="0"/>
    <x v="0"/>
    <x v="2"/>
    <s v="Cheyenne Light Fuel &amp; Power Co"/>
    <x v="5"/>
    <x v="0"/>
  </r>
  <r>
    <n v="5"/>
    <n v="103"/>
    <x v="122"/>
    <s v="101000 Plant In Service"/>
    <n v="1"/>
    <n v="0"/>
    <n v="0"/>
    <n v="0"/>
    <n v="0"/>
    <n v="0"/>
    <n v="0"/>
    <n v="0"/>
    <s v="Wyoming"/>
    <d v="2021-12-01T00:00:00"/>
    <x v="0"/>
    <x v="1"/>
    <x v="2"/>
    <s v="Cheyenne Light Fuel &amp; Power Co"/>
    <x v="5"/>
    <x v="0"/>
  </r>
  <r>
    <n v="5"/>
    <n v="103"/>
    <x v="122"/>
    <s v="101000 Plant In Service"/>
    <n v="1"/>
    <n v="0"/>
    <n v="0"/>
    <n v="0"/>
    <n v="0"/>
    <n v="0"/>
    <n v="0"/>
    <n v="0"/>
    <s v="Wyoming"/>
    <d v="2021-12-01T00:00:00"/>
    <x v="0"/>
    <x v="2"/>
    <x v="2"/>
    <s v="Cheyenne Light Fuel &amp; Power Co"/>
    <x v="5"/>
    <x v="0"/>
  </r>
  <r>
    <n v="5"/>
    <n v="103"/>
    <x v="122"/>
    <s v="101000 Plant In Service"/>
    <n v="1"/>
    <n v="0"/>
    <n v="0"/>
    <n v="0"/>
    <n v="0"/>
    <n v="0"/>
    <n v="0"/>
    <n v="0"/>
    <s v="Wyoming"/>
    <d v="2021-12-01T00:00:00"/>
    <x v="0"/>
    <x v="3"/>
    <x v="2"/>
    <s v="Cheyenne Light Fuel &amp; Power Co"/>
    <x v="5"/>
    <x v="0"/>
  </r>
  <r>
    <n v="5"/>
    <n v="103"/>
    <x v="122"/>
    <s v="101000 Plant In Service"/>
    <n v="1"/>
    <n v="0"/>
    <n v="0"/>
    <n v="0"/>
    <n v="0"/>
    <n v="0"/>
    <n v="0"/>
    <n v="0"/>
    <s v="Wyoming"/>
    <d v="2021-12-01T00:00:00"/>
    <x v="0"/>
    <x v="4"/>
    <x v="2"/>
    <s v="Cheyenne Light Fuel &amp; Power Co"/>
    <x v="5"/>
    <x v="0"/>
  </r>
  <r>
    <n v="5"/>
    <n v="103"/>
    <x v="122"/>
    <s v="101000 Plant In Service"/>
    <n v="1"/>
    <n v="0"/>
    <n v="0"/>
    <n v="0"/>
    <n v="0"/>
    <n v="0"/>
    <n v="0"/>
    <n v="0"/>
    <s v="Wyoming"/>
    <d v="2021-12-01T00:00:00"/>
    <x v="0"/>
    <x v="5"/>
    <x v="2"/>
    <s v="Cheyenne Light Fuel &amp; Power Co"/>
    <x v="5"/>
    <x v="0"/>
  </r>
  <r>
    <n v="5"/>
    <n v="103"/>
    <x v="122"/>
    <s v="101000 Plant In Service"/>
    <n v="1"/>
    <n v="0"/>
    <n v="0"/>
    <n v="0"/>
    <n v="0"/>
    <n v="0"/>
    <n v="0"/>
    <n v="0"/>
    <s v="Wyoming"/>
    <d v="2021-12-01T00:00:00"/>
    <x v="0"/>
    <x v="6"/>
    <x v="2"/>
    <s v="Cheyenne Light Fuel &amp; Power Co"/>
    <x v="5"/>
    <x v="0"/>
  </r>
  <r>
    <n v="5"/>
    <n v="103"/>
    <x v="122"/>
    <s v="101000 Plant In Service"/>
    <n v="1"/>
    <n v="0"/>
    <n v="0"/>
    <n v="0"/>
    <n v="0"/>
    <n v="0"/>
    <n v="0"/>
    <n v="0"/>
    <s v="Wyoming"/>
    <d v="2021-12-01T00:00:00"/>
    <x v="0"/>
    <x v="7"/>
    <x v="2"/>
    <s v="Cheyenne Light Fuel &amp; Power Co"/>
    <x v="5"/>
    <x v="0"/>
  </r>
  <r>
    <n v="5"/>
    <n v="103"/>
    <x v="122"/>
    <s v="101000 Plant In Service"/>
    <n v="1"/>
    <n v="0"/>
    <n v="0"/>
    <n v="0"/>
    <n v="0"/>
    <n v="0"/>
    <n v="0"/>
    <n v="0"/>
    <s v="Wyoming"/>
    <d v="2021-12-01T00:00:00"/>
    <x v="0"/>
    <x v="8"/>
    <x v="2"/>
    <s v="Cheyenne Light Fuel &amp; Power Co"/>
    <x v="5"/>
    <x v="0"/>
  </r>
  <r>
    <n v="5"/>
    <n v="103"/>
    <x v="122"/>
    <s v="101000 Plant In Service"/>
    <n v="1"/>
    <n v="0"/>
    <n v="0"/>
    <n v="0"/>
    <n v="0"/>
    <n v="0"/>
    <n v="0"/>
    <n v="0"/>
    <s v="Wyoming"/>
    <d v="2021-12-01T00:00:00"/>
    <x v="0"/>
    <x v="9"/>
    <x v="2"/>
    <s v="Cheyenne Light Fuel &amp; Power Co"/>
    <x v="5"/>
    <x v="0"/>
  </r>
  <r>
    <n v="5"/>
    <n v="103"/>
    <x v="122"/>
    <s v="101000 Plant In Service"/>
    <n v="1"/>
    <n v="0"/>
    <n v="0"/>
    <n v="0"/>
    <n v="0"/>
    <n v="0"/>
    <n v="0"/>
    <n v="0"/>
    <s v="Wyoming"/>
    <d v="2021-12-01T00:00:00"/>
    <x v="0"/>
    <x v="10"/>
    <x v="2"/>
    <s v="Cheyenne Light Fuel &amp; Power Co"/>
    <x v="5"/>
    <x v="0"/>
  </r>
  <r>
    <n v="5"/>
    <n v="103"/>
    <x v="122"/>
    <s v="101000 Plant In Service"/>
    <n v="1"/>
    <n v="0"/>
    <n v="0"/>
    <n v="0"/>
    <n v="0"/>
    <n v="0"/>
    <n v="0"/>
    <n v="0"/>
    <s v="Wyoming"/>
    <d v="2021-12-01T00:00:00"/>
    <x v="0"/>
    <x v="11"/>
    <x v="2"/>
    <s v="Cheyenne Light Fuel &amp; Power Co"/>
    <x v="5"/>
    <x v="0"/>
  </r>
  <r>
    <n v="5"/>
    <n v="103"/>
    <x v="122"/>
    <s v="101000 Plant In Service"/>
    <n v="1"/>
    <n v="0"/>
    <n v="0"/>
    <n v="0"/>
    <n v="0"/>
    <n v="0"/>
    <n v="0"/>
    <n v="0"/>
    <s v="Wyoming"/>
    <d v="2021-12-01T00:00:00"/>
    <x v="0"/>
    <x v="12"/>
    <x v="2"/>
    <s v="Cheyenne Light Fuel &amp; Power Co"/>
    <x v="5"/>
    <x v="0"/>
  </r>
  <r>
    <n v="5"/>
    <n v="103"/>
    <x v="123"/>
    <s v="101000 Plant In Service"/>
    <n v="1"/>
    <n v="0"/>
    <n v="0"/>
    <n v="0"/>
    <n v="0"/>
    <n v="0"/>
    <n v="0"/>
    <n v="0"/>
    <s v="Wyoming"/>
    <d v="2021-12-01T00:00:00"/>
    <x v="0"/>
    <x v="0"/>
    <x v="2"/>
    <s v="Cheyenne Light Fuel &amp; Power Co"/>
    <x v="5"/>
    <x v="0"/>
  </r>
  <r>
    <n v="5"/>
    <n v="103"/>
    <x v="123"/>
    <s v="101000 Plant In Service"/>
    <n v="1"/>
    <n v="0"/>
    <n v="0"/>
    <n v="0"/>
    <n v="0"/>
    <n v="0"/>
    <n v="0"/>
    <n v="0"/>
    <s v="Wyoming"/>
    <d v="2021-12-01T00:00:00"/>
    <x v="0"/>
    <x v="1"/>
    <x v="2"/>
    <s v="Cheyenne Light Fuel &amp; Power Co"/>
    <x v="5"/>
    <x v="0"/>
  </r>
  <r>
    <n v="5"/>
    <n v="103"/>
    <x v="123"/>
    <s v="101000 Plant In Service"/>
    <n v="1"/>
    <n v="0"/>
    <n v="0"/>
    <n v="0"/>
    <n v="0"/>
    <n v="0"/>
    <n v="0"/>
    <n v="0"/>
    <s v="Wyoming"/>
    <d v="2021-12-01T00:00:00"/>
    <x v="0"/>
    <x v="2"/>
    <x v="2"/>
    <s v="Cheyenne Light Fuel &amp; Power Co"/>
    <x v="5"/>
    <x v="0"/>
  </r>
  <r>
    <n v="5"/>
    <n v="103"/>
    <x v="123"/>
    <s v="101000 Plant In Service"/>
    <n v="1"/>
    <n v="0"/>
    <n v="0"/>
    <n v="0"/>
    <n v="0"/>
    <n v="0"/>
    <n v="0"/>
    <n v="0"/>
    <s v="Wyoming"/>
    <d v="2021-12-01T00:00:00"/>
    <x v="0"/>
    <x v="3"/>
    <x v="2"/>
    <s v="Cheyenne Light Fuel &amp; Power Co"/>
    <x v="5"/>
    <x v="0"/>
  </r>
  <r>
    <n v="5"/>
    <n v="103"/>
    <x v="123"/>
    <s v="101000 Plant In Service"/>
    <n v="1"/>
    <n v="0"/>
    <n v="0"/>
    <n v="0"/>
    <n v="0"/>
    <n v="0"/>
    <n v="0"/>
    <n v="0"/>
    <s v="Wyoming"/>
    <d v="2021-12-01T00:00:00"/>
    <x v="0"/>
    <x v="4"/>
    <x v="2"/>
    <s v="Cheyenne Light Fuel &amp; Power Co"/>
    <x v="5"/>
    <x v="0"/>
  </r>
  <r>
    <n v="5"/>
    <n v="103"/>
    <x v="123"/>
    <s v="101000 Plant In Service"/>
    <n v="1"/>
    <n v="0"/>
    <n v="0"/>
    <n v="0"/>
    <n v="0"/>
    <n v="0"/>
    <n v="0"/>
    <n v="0"/>
    <s v="Wyoming"/>
    <d v="2021-12-01T00:00:00"/>
    <x v="0"/>
    <x v="5"/>
    <x v="2"/>
    <s v="Cheyenne Light Fuel &amp; Power Co"/>
    <x v="5"/>
    <x v="0"/>
  </r>
  <r>
    <n v="5"/>
    <n v="103"/>
    <x v="123"/>
    <s v="101000 Plant In Service"/>
    <n v="1"/>
    <n v="0"/>
    <n v="0"/>
    <n v="0"/>
    <n v="0"/>
    <n v="0"/>
    <n v="0"/>
    <n v="0"/>
    <s v="Wyoming"/>
    <d v="2021-12-01T00:00:00"/>
    <x v="0"/>
    <x v="6"/>
    <x v="2"/>
    <s v="Cheyenne Light Fuel &amp; Power Co"/>
    <x v="5"/>
    <x v="0"/>
  </r>
  <r>
    <n v="5"/>
    <n v="103"/>
    <x v="123"/>
    <s v="101000 Plant In Service"/>
    <n v="1"/>
    <n v="0"/>
    <n v="0"/>
    <n v="0"/>
    <n v="0"/>
    <n v="0"/>
    <n v="0"/>
    <n v="0"/>
    <s v="Wyoming"/>
    <d v="2021-12-01T00:00:00"/>
    <x v="0"/>
    <x v="7"/>
    <x v="2"/>
    <s v="Cheyenne Light Fuel &amp; Power Co"/>
    <x v="5"/>
    <x v="0"/>
  </r>
  <r>
    <n v="5"/>
    <n v="103"/>
    <x v="123"/>
    <s v="101000 Plant In Service"/>
    <n v="1"/>
    <n v="0"/>
    <n v="0"/>
    <n v="0"/>
    <n v="0"/>
    <n v="0"/>
    <n v="0"/>
    <n v="0"/>
    <s v="Wyoming"/>
    <d v="2021-12-01T00:00:00"/>
    <x v="0"/>
    <x v="8"/>
    <x v="2"/>
    <s v="Cheyenne Light Fuel &amp; Power Co"/>
    <x v="5"/>
    <x v="0"/>
  </r>
  <r>
    <n v="5"/>
    <n v="103"/>
    <x v="123"/>
    <s v="101000 Plant In Service"/>
    <n v="1"/>
    <n v="0"/>
    <n v="0"/>
    <n v="0"/>
    <n v="0"/>
    <n v="0"/>
    <n v="0"/>
    <n v="0"/>
    <s v="Wyoming"/>
    <d v="2021-12-01T00:00:00"/>
    <x v="0"/>
    <x v="9"/>
    <x v="2"/>
    <s v="Cheyenne Light Fuel &amp; Power Co"/>
    <x v="5"/>
    <x v="0"/>
  </r>
  <r>
    <n v="5"/>
    <n v="103"/>
    <x v="123"/>
    <s v="101000 Plant In Service"/>
    <n v="1"/>
    <n v="0"/>
    <n v="0"/>
    <n v="0"/>
    <n v="0"/>
    <n v="0"/>
    <n v="0"/>
    <n v="0"/>
    <s v="Wyoming"/>
    <d v="2021-12-01T00:00:00"/>
    <x v="0"/>
    <x v="10"/>
    <x v="2"/>
    <s v="Cheyenne Light Fuel &amp; Power Co"/>
    <x v="5"/>
    <x v="0"/>
  </r>
  <r>
    <n v="5"/>
    <n v="103"/>
    <x v="123"/>
    <s v="101000 Plant In Service"/>
    <n v="1"/>
    <n v="0"/>
    <n v="0"/>
    <n v="0"/>
    <n v="0"/>
    <n v="0"/>
    <n v="0"/>
    <n v="0"/>
    <s v="Wyoming"/>
    <d v="2021-12-01T00:00:00"/>
    <x v="0"/>
    <x v="11"/>
    <x v="2"/>
    <s v="Cheyenne Light Fuel &amp; Power Co"/>
    <x v="5"/>
    <x v="0"/>
  </r>
  <r>
    <n v="5"/>
    <n v="103"/>
    <x v="123"/>
    <s v="101000 Plant In Service"/>
    <n v="1"/>
    <n v="0"/>
    <n v="0"/>
    <n v="0"/>
    <n v="0"/>
    <n v="0"/>
    <n v="0"/>
    <n v="0"/>
    <s v="Wyoming"/>
    <d v="2021-12-01T00:00:00"/>
    <x v="0"/>
    <x v="12"/>
    <x v="2"/>
    <s v="Cheyenne Light Fuel &amp; Power Co"/>
    <x v="5"/>
    <x v="0"/>
  </r>
  <r>
    <n v="5"/>
    <n v="103"/>
    <x v="124"/>
    <s v="101000 Plant In Service"/>
    <n v="1"/>
    <n v="0"/>
    <n v="0"/>
    <n v="0"/>
    <n v="0"/>
    <n v="0"/>
    <n v="0"/>
    <n v="0"/>
    <s v="Wyoming"/>
    <d v="2021-12-01T00:00:00"/>
    <x v="0"/>
    <x v="0"/>
    <x v="2"/>
    <s v="Cheyenne Light Fuel &amp; Power Co"/>
    <x v="5"/>
    <x v="0"/>
  </r>
  <r>
    <n v="5"/>
    <n v="103"/>
    <x v="124"/>
    <s v="101000 Plant In Service"/>
    <n v="1"/>
    <n v="0"/>
    <n v="0"/>
    <n v="0"/>
    <n v="0"/>
    <n v="0"/>
    <n v="0"/>
    <n v="0"/>
    <s v="Wyoming"/>
    <d v="2021-12-01T00:00:00"/>
    <x v="0"/>
    <x v="1"/>
    <x v="2"/>
    <s v="Cheyenne Light Fuel &amp; Power Co"/>
    <x v="5"/>
    <x v="0"/>
  </r>
  <r>
    <n v="5"/>
    <n v="103"/>
    <x v="124"/>
    <s v="101000 Plant In Service"/>
    <n v="1"/>
    <n v="0"/>
    <n v="0"/>
    <n v="0"/>
    <n v="0"/>
    <n v="0"/>
    <n v="0"/>
    <n v="0"/>
    <s v="Wyoming"/>
    <d v="2021-12-01T00:00:00"/>
    <x v="0"/>
    <x v="2"/>
    <x v="2"/>
    <s v="Cheyenne Light Fuel &amp; Power Co"/>
    <x v="5"/>
    <x v="0"/>
  </r>
  <r>
    <n v="5"/>
    <n v="103"/>
    <x v="124"/>
    <s v="101000 Plant In Service"/>
    <n v="1"/>
    <n v="0"/>
    <n v="0"/>
    <n v="0"/>
    <n v="0"/>
    <n v="0"/>
    <n v="0"/>
    <n v="0"/>
    <s v="Wyoming"/>
    <d v="2021-12-01T00:00:00"/>
    <x v="0"/>
    <x v="3"/>
    <x v="2"/>
    <s v="Cheyenne Light Fuel &amp; Power Co"/>
    <x v="5"/>
    <x v="0"/>
  </r>
  <r>
    <n v="5"/>
    <n v="103"/>
    <x v="124"/>
    <s v="101000 Plant In Service"/>
    <n v="1"/>
    <n v="0"/>
    <n v="0"/>
    <n v="0"/>
    <n v="0"/>
    <n v="0"/>
    <n v="0"/>
    <n v="0"/>
    <s v="Wyoming"/>
    <d v="2021-12-01T00:00:00"/>
    <x v="0"/>
    <x v="4"/>
    <x v="2"/>
    <s v="Cheyenne Light Fuel &amp; Power Co"/>
    <x v="5"/>
    <x v="0"/>
  </r>
  <r>
    <n v="5"/>
    <n v="103"/>
    <x v="124"/>
    <s v="101000 Plant In Service"/>
    <n v="1"/>
    <n v="0"/>
    <n v="0"/>
    <n v="0"/>
    <n v="0"/>
    <n v="0"/>
    <n v="0"/>
    <n v="0"/>
    <s v="Wyoming"/>
    <d v="2021-12-01T00:00:00"/>
    <x v="0"/>
    <x v="5"/>
    <x v="2"/>
    <s v="Cheyenne Light Fuel &amp; Power Co"/>
    <x v="5"/>
    <x v="0"/>
  </r>
  <r>
    <n v="5"/>
    <n v="103"/>
    <x v="124"/>
    <s v="101000 Plant In Service"/>
    <n v="1"/>
    <n v="0"/>
    <n v="0"/>
    <n v="0"/>
    <n v="0"/>
    <n v="0"/>
    <n v="0"/>
    <n v="0"/>
    <s v="Wyoming"/>
    <d v="2021-12-01T00:00:00"/>
    <x v="0"/>
    <x v="6"/>
    <x v="2"/>
    <s v="Cheyenne Light Fuel &amp; Power Co"/>
    <x v="5"/>
    <x v="0"/>
  </r>
  <r>
    <n v="5"/>
    <n v="103"/>
    <x v="124"/>
    <s v="101000 Plant In Service"/>
    <n v="1"/>
    <n v="0"/>
    <n v="0"/>
    <n v="0"/>
    <n v="0"/>
    <n v="0"/>
    <n v="0"/>
    <n v="0"/>
    <s v="Wyoming"/>
    <d v="2021-12-01T00:00:00"/>
    <x v="0"/>
    <x v="7"/>
    <x v="2"/>
    <s v="Cheyenne Light Fuel &amp; Power Co"/>
    <x v="5"/>
    <x v="0"/>
  </r>
  <r>
    <n v="5"/>
    <n v="103"/>
    <x v="124"/>
    <s v="101000 Plant In Service"/>
    <n v="1"/>
    <n v="0"/>
    <n v="0"/>
    <n v="0"/>
    <n v="0"/>
    <n v="0"/>
    <n v="0"/>
    <n v="0"/>
    <s v="Wyoming"/>
    <d v="2021-12-01T00:00:00"/>
    <x v="0"/>
    <x v="8"/>
    <x v="2"/>
    <s v="Cheyenne Light Fuel &amp; Power Co"/>
    <x v="5"/>
    <x v="0"/>
  </r>
  <r>
    <n v="5"/>
    <n v="103"/>
    <x v="124"/>
    <s v="101000 Plant In Service"/>
    <n v="1"/>
    <n v="0"/>
    <n v="0"/>
    <n v="0"/>
    <n v="0"/>
    <n v="0"/>
    <n v="0"/>
    <n v="0"/>
    <s v="Wyoming"/>
    <d v="2021-12-01T00:00:00"/>
    <x v="0"/>
    <x v="9"/>
    <x v="2"/>
    <s v="Cheyenne Light Fuel &amp; Power Co"/>
    <x v="5"/>
    <x v="0"/>
  </r>
  <r>
    <n v="5"/>
    <n v="103"/>
    <x v="124"/>
    <s v="101000 Plant In Service"/>
    <n v="1"/>
    <n v="0"/>
    <n v="0"/>
    <n v="0"/>
    <n v="0"/>
    <n v="0"/>
    <n v="0"/>
    <n v="0"/>
    <s v="Wyoming"/>
    <d v="2021-12-01T00:00:00"/>
    <x v="0"/>
    <x v="10"/>
    <x v="2"/>
    <s v="Cheyenne Light Fuel &amp; Power Co"/>
    <x v="5"/>
    <x v="0"/>
  </r>
  <r>
    <n v="5"/>
    <n v="103"/>
    <x v="124"/>
    <s v="101000 Plant In Service"/>
    <n v="1"/>
    <n v="0"/>
    <n v="0"/>
    <n v="0"/>
    <n v="0"/>
    <n v="0"/>
    <n v="0"/>
    <n v="0"/>
    <s v="Wyoming"/>
    <d v="2021-12-01T00:00:00"/>
    <x v="0"/>
    <x v="11"/>
    <x v="2"/>
    <s v="Cheyenne Light Fuel &amp; Power Co"/>
    <x v="5"/>
    <x v="0"/>
  </r>
  <r>
    <n v="5"/>
    <n v="103"/>
    <x v="124"/>
    <s v="101000 Plant In Service"/>
    <n v="1"/>
    <n v="0"/>
    <n v="0"/>
    <n v="0"/>
    <n v="0"/>
    <n v="0"/>
    <n v="0"/>
    <n v="0"/>
    <s v="Wyoming"/>
    <d v="2021-12-01T00:00:00"/>
    <x v="0"/>
    <x v="12"/>
    <x v="2"/>
    <s v="Cheyenne Light Fuel &amp; Power Co"/>
    <x v="5"/>
    <x v="0"/>
  </r>
  <r>
    <n v="5"/>
    <n v="103"/>
    <x v="125"/>
    <s v="101000 Plant In Service"/>
    <n v="1"/>
    <n v="0"/>
    <n v="0"/>
    <n v="0"/>
    <n v="0"/>
    <n v="0"/>
    <n v="0"/>
    <n v="0"/>
    <s v="Wyoming"/>
    <d v="2021-12-01T00:00:00"/>
    <x v="0"/>
    <x v="0"/>
    <x v="2"/>
    <s v="Cheyenne Light Fuel &amp; Power Co"/>
    <x v="5"/>
    <x v="4"/>
  </r>
  <r>
    <n v="5"/>
    <n v="103"/>
    <x v="125"/>
    <s v="101000 Plant In Service"/>
    <n v="1"/>
    <n v="0"/>
    <n v="0"/>
    <n v="0"/>
    <n v="0"/>
    <n v="0"/>
    <n v="0"/>
    <n v="0"/>
    <s v="Wyoming"/>
    <d v="2021-12-01T00:00:00"/>
    <x v="0"/>
    <x v="1"/>
    <x v="2"/>
    <s v="Cheyenne Light Fuel &amp; Power Co"/>
    <x v="5"/>
    <x v="4"/>
  </r>
  <r>
    <n v="5"/>
    <n v="103"/>
    <x v="125"/>
    <s v="101000 Plant In Service"/>
    <n v="1"/>
    <n v="0"/>
    <n v="0"/>
    <n v="0"/>
    <n v="0"/>
    <n v="0"/>
    <n v="0"/>
    <n v="0"/>
    <s v="Wyoming"/>
    <d v="2021-12-01T00:00:00"/>
    <x v="0"/>
    <x v="2"/>
    <x v="2"/>
    <s v="Cheyenne Light Fuel &amp; Power Co"/>
    <x v="5"/>
    <x v="4"/>
  </r>
  <r>
    <n v="5"/>
    <n v="103"/>
    <x v="125"/>
    <s v="101000 Plant In Service"/>
    <n v="1"/>
    <n v="0"/>
    <n v="0"/>
    <n v="0"/>
    <n v="0"/>
    <n v="0"/>
    <n v="0"/>
    <n v="0"/>
    <s v="Wyoming"/>
    <d v="2021-12-01T00:00:00"/>
    <x v="0"/>
    <x v="3"/>
    <x v="2"/>
    <s v="Cheyenne Light Fuel &amp; Power Co"/>
    <x v="5"/>
    <x v="4"/>
  </r>
  <r>
    <n v="5"/>
    <n v="103"/>
    <x v="125"/>
    <s v="101000 Plant In Service"/>
    <n v="1"/>
    <n v="0"/>
    <n v="0"/>
    <n v="0"/>
    <n v="0"/>
    <n v="0"/>
    <n v="0"/>
    <n v="0"/>
    <s v="Wyoming"/>
    <d v="2021-12-01T00:00:00"/>
    <x v="0"/>
    <x v="4"/>
    <x v="2"/>
    <s v="Cheyenne Light Fuel &amp; Power Co"/>
    <x v="5"/>
    <x v="4"/>
  </r>
  <r>
    <n v="5"/>
    <n v="103"/>
    <x v="125"/>
    <s v="101000 Plant In Service"/>
    <n v="1"/>
    <n v="0"/>
    <n v="0"/>
    <n v="0"/>
    <n v="0"/>
    <n v="0"/>
    <n v="0"/>
    <n v="0"/>
    <s v="Wyoming"/>
    <d v="2021-12-01T00:00:00"/>
    <x v="0"/>
    <x v="5"/>
    <x v="2"/>
    <s v="Cheyenne Light Fuel &amp; Power Co"/>
    <x v="5"/>
    <x v="4"/>
  </r>
  <r>
    <n v="5"/>
    <n v="103"/>
    <x v="125"/>
    <s v="101000 Plant In Service"/>
    <n v="1"/>
    <n v="0"/>
    <n v="0"/>
    <n v="0"/>
    <n v="0"/>
    <n v="0"/>
    <n v="0"/>
    <n v="0"/>
    <s v="Wyoming"/>
    <d v="2021-12-01T00:00:00"/>
    <x v="0"/>
    <x v="6"/>
    <x v="2"/>
    <s v="Cheyenne Light Fuel &amp; Power Co"/>
    <x v="5"/>
    <x v="4"/>
  </r>
  <r>
    <n v="5"/>
    <n v="103"/>
    <x v="125"/>
    <s v="101000 Plant In Service"/>
    <n v="1"/>
    <n v="0"/>
    <n v="0"/>
    <n v="0"/>
    <n v="0"/>
    <n v="0"/>
    <n v="0"/>
    <n v="0"/>
    <s v="Wyoming"/>
    <d v="2021-12-01T00:00:00"/>
    <x v="0"/>
    <x v="7"/>
    <x v="2"/>
    <s v="Cheyenne Light Fuel &amp; Power Co"/>
    <x v="5"/>
    <x v="4"/>
  </r>
  <r>
    <n v="5"/>
    <n v="103"/>
    <x v="125"/>
    <s v="101000 Plant In Service"/>
    <n v="1"/>
    <n v="0"/>
    <n v="0"/>
    <n v="0"/>
    <n v="0"/>
    <n v="0"/>
    <n v="0"/>
    <n v="0"/>
    <s v="Wyoming"/>
    <d v="2021-12-01T00:00:00"/>
    <x v="0"/>
    <x v="8"/>
    <x v="2"/>
    <s v="Cheyenne Light Fuel &amp; Power Co"/>
    <x v="5"/>
    <x v="4"/>
  </r>
  <r>
    <n v="5"/>
    <n v="103"/>
    <x v="125"/>
    <s v="101000 Plant In Service"/>
    <n v="1"/>
    <n v="0"/>
    <n v="0"/>
    <n v="0"/>
    <n v="0"/>
    <n v="0"/>
    <n v="0"/>
    <n v="0"/>
    <s v="Wyoming"/>
    <d v="2021-12-01T00:00:00"/>
    <x v="0"/>
    <x v="9"/>
    <x v="2"/>
    <s v="Cheyenne Light Fuel &amp; Power Co"/>
    <x v="5"/>
    <x v="4"/>
  </r>
  <r>
    <n v="5"/>
    <n v="103"/>
    <x v="125"/>
    <s v="101000 Plant In Service"/>
    <n v="1"/>
    <n v="0"/>
    <n v="0"/>
    <n v="0"/>
    <n v="0"/>
    <n v="0"/>
    <n v="0"/>
    <n v="0"/>
    <s v="Wyoming"/>
    <d v="2021-12-01T00:00:00"/>
    <x v="0"/>
    <x v="10"/>
    <x v="2"/>
    <s v="Cheyenne Light Fuel &amp; Power Co"/>
    <x v="5"/>
    <x v="4"/>
  </r>
  <r>
    <n v="5"/>
    <n v="103"/>
    <x v="125"/>
    <s v="101000 Plant In Service"/>
    <n v="1"/>
    <n v="0"/>
    <n v="0"/>
    <n v="0"/>
    <n v="0"/>
    <n v="0"/>
    <n v="0"/>
    <n v="0"/>
    <s v="Wyoming"/>
    <d v="2021-12-01T00:00:00"/>
    <x v="0"/>
    <x v="11"/>
    <x v="2"/>
    <s v="Cheyenne Light Fuel &amp; Power Co"/>
    <x v="5"/>
    <x v="4"/>
  </r>
  <r>
    <n v="5"/>
    <n v="103"/>
    <x v="125"/>
    <s v="101000 Plant In Service"/>
    <n v="1"/>
    <n v="0"/>
    <n v="0"/>
    <n v="0"/>
    <n v="0"/>
    <n v="0"/>
    <n v="0"/>
    <n v="0"/>
    <s v="Wyoming"/>
    <d v="2021-12-01T00:00:00"/>
    <x v="0"/>
    <x v="12"/>
    <x v="2"/>
    <s v="Cheyenne Light Fuel &amp; Power Co"/>
    <x v="5"/>
    <x v="4"/>
  </r>
  <r>
    <n v="5"/>
    <n v="103"/>
    <x v="126"/>
    <s v="101000 Plant In Service"/>
    <n v="1"/>
    <n v="0"/>
    <n v="0"/>
    <n v="0"/>
    <n v="0"/>
    <n v="0"/>
    <n v="0"/>
    <n v="0"/>
    <s v="Wyoming"/>
    <d v="2021-12-01T00:00:00"/>
    <x v="0"/>
    <x v="0"/>
    <x v="2"/>
    <s v="Cheyenne Light Fuel &amp; Power Co"/>
    <x v="5"/>
    <x v="4"/>
  </r>
  <r>
    <n v="5"/>
    <n v="103"/>
    <x v="126"/>
    <s v="101000 Plant In Service"/>
    <n v="1"/>
    <n v="0"/>
    <n v="0"/>
    <n v="0"/>
    <n v="0"/>
    <n v="0"/>
    <n v="0"/>
    <n v="0"/>
    <s v="Wyoming"/>
    <d v="2021-12-01T00:00:00"/>
    <x v="0"/>
    <x v="1"/>
    <x v="2"/>
    <s v="Cheyenne Light Fuel &amp; Power Co"/>
    <x v="5"/>
    <x v="4"/>
  </r>
  <r>
    <n v="5"/>
    <n v="103"/>
    <x v="126"/>
    <s v="101000 Plant In Service"/>
    <n v="1"/>
    <n v="0"/>
    <n v="0"/>
    <n v="0"/>
    <n v="0"/>
    <n v="0"/>
    <n v="0"/>
    <n v="0"/>
    <s v="Wyoming"/>
    <d v="2021-12-01T00:00:00"/>
    <x v="0"/>
    <x v="2"/>
    <x v="2"/>
    <s v="Cheyenne Light Fuel &amp; Power Co"/>
    <x v="5"/>
    <x v="4"/>
  </r>
  <r>
    <n v="5"/>
    <n v="103"/>
    <x v="126"/>
    <s v="101000 Plant In Service"/>
    <n v="1"/>
    <n v="0"/>
    <n v="0"/>
    <n v="0"/>
    <n v="0"/>
    <n v="0"/>
    <n v="0"/>
    <n v="0"/>
    <s v="Wyoming"/>
    <d v="2021-12-01T00:00:00"/>
    <x v="0"/>
    <x v="3"/>
    <x v="2"/>
    <s v="Cheyenne Light Fuel &amp; Power Co"/>
    <x v="5"/>
    <x v="4"/>
  </r>
  <r>
    <n v="5"/>
    <n v="103"/>
    <x v="126"/>
    <s v="101000 Plant In Service"/>
    <n v="1"/>
    <n v="0"/>
    <n v="0"/>
    <n v="0"/>
    <n v="0"/>
    <n v="0"/>
    <n v="0"/>
    <n v="0"/>
    <s v="Wyoming"/>
    <d v="2021-12-01T00:00:00"/>
    <x v="0"/>
    <x v="4"/>
    <x v="2"/>
    <s v="Cheyenne Light Fuel &amp; Power Co"/>
    <x v="5"/>
    <x v="4"/>
  </r>
  <r>
    <n v="5"/>
    <n v="103"/>
    <x v="126"/>
    <s v="101000 Plant In Service"/>
    <n v="1"/>
    <n v="0"/>
    <n v="0"/>
    <n v="0"/>
    <n v="0"/>
    <n v="0"/>
    <n v="0"/>
    <n v="0"/>
    <s v="Wyoming"/>
    <d v="2021-12-01T00:00:00"/>
    <x v="0"/>
    <x v="5"/>
    <x v="2"/>
    <s v="Cheyenne Light Fuel &amp; Power Co"/>
    <x v="5"/>
    <x v="4"/>
  </r>
  <r>
    <n v="5"/>
    <n v="103"/>
    <x v="126"/>
    <s v="101000 Plant In Service"/>
    <n v="1"/>
    <n v="0"/>
    <n v="0"/>
    <n v="0"/>
    <n v="0"/>
    <n v="0"/>
    <n v="0"/>
    <n v="0"/>
    <s v="Wyoming"/>
    <d v="2021-12-01T00:00:00"/>
    <x v="0"/>
    <x v="6"/>
    <x v="2"/>
    <s v="Cheyenne Light Fuel &amp; Power Co"/>
    <x v="5"/>
    <x v="4"/>
  </r>
  <r>
    <n v="5"/>
    <n v="103"/>
    <x v="126"/>
    <s v="101000 Plant In Service"/>
    <n v="1"/>
    <n v="0"/>
    <n v="0"/>
    <n v="0"/>
    <n v="0"/>
    <n v="0"/>
    <n v="0"/>
    <n v="0"/>
    <s v="Wyoming"/>
    <d v="2021-12-01T00:00:00"/>
    <x v="0"/>
    <x v="7"/>
    <x v="2"/>
    <s v="Cheyenne Light Fuel &amp; Power Co"/>
    <x v="5"/>
    <x v="4"/>
  </r>
  <r>
    <n v="5"/>
    <n v="103"/>
    <x v="126"/>
    <s v="101000 Plant In Service"/>
    <n v="1"/>
    <n v="0"/>
    <n v="0"/>
    <n v="0"/>
    <n v="0"/>
    <n v="0"/>
    <n v="0"/>
    <n v="0"/>
    <s v="Wyoming"/>
    <d v="2021-12-01T00:00:00"/>
    <x v="0"/>
    <x v="8"/>
    <x v="2"/>
    <s v="Cheyenne Light Fuel &amp; Power Co"/>
    <x v="5"/>
    <x v="4"/>
  </r>
  <r>
    <n v="5"/>
    <n v="103"/>
    <x v="126"/>
    <s v="101000 Plant In Service"/>
    <n v="1"/>
    <n v="0"/>
    <n v="0"/>
    <n v="0"/>
    <n v="0"/>
    <n v="0"/>
    <n v="0"/>
    <n v="0"/>
    <s v="Wyoming"/>
    <d v="2021-12-01T00:00:00"/>
    <x v="0"/>
    <x v="9"/>
    <x v="2"/>
    <s v="Cheyenne Light Fuel &amp; Power Co"/>
    <x v="5"/>
    <x v="4"/>
  </r>
  <r>
    <n v="5"/>
    <n v="103"/>
    <x v="126"/>
    <s v="101000 Plant In Service"/>
    <n v="1"/>
    <n v="0"/>
    <n v="0"/>
    <n v="0"/>
    <n v="0"/>
    <n v="0"/>
    <n v="0"/>
    <n v="0"/>
    <s v="Wyoming"/>
    <d v="2021-12-01T00:00:00"/>
    <x v="0"/>
    <x v="10"/>
    <x v="2"/>
    <s v="Cheyenne Light Fuel &amp; Power Co"/>
    <x v="5"/>
    <x v="4"/>
  </r>
  <r>
    <n v="5"/>
    <n v="103"/>
    <x v="126"/>
    <s v="101000 Plant In Service"/>
    <n v="1"/>
    <n v="0"/>
    <n v="0"/>
    <n v="0"/>
    <n v="0"/>
    <n v="0"/>
    <n v="0"/>
    <n v="0"/>
    <s v="Wyoming"/>
    <d v="2021-12-01T00:00:00"/>
    <x v="0"/>
    <x v="11"/>
    <x v="2"/>
    <s v="Cheyenne Light Fuel &amp; Power Co"/>
    <x v="5"/>
    <x v="4"/>
  </r>
  <r>
    <n v="5"/>
    <n v="103"/>
    <x v="126"/>
    <s v="101000 Plant In Service"/>
    <n v="1"/>
    <n v="0"/>
    <n v="0"/>
    <n v="0"/>
    <n v="0"/>
    <n v="0"/>
    <n v="0"/>
    <n v="0"/>
    <s v="Wyoming"/>
    <d v="2021-12-01T00:00:00"/>
    <x v="0"/>
    <x v="12"/>
    <x v="2"/>
    <s v="Cheyenne Light Fuel &amp; Power Co"/>
    <x v="5"/>
    <x v="4"/>
  </r>
  <r>
    <n v="5"/>
    <n v="103"/>
    <x v="127"/>
    <s v="101000 Plant In Service"/>
    <n v="1"/>
    <n v="0"/>
    <n v="0"/>
    <n v="0"/>
    <n v="0"/>
    <n v="0"/>
    <n v="0"/>
    <n v="0"/>
    <s v="Wyoming"/>
    <d v="2021-12-01T00:00:00"/>
    <x v="0"/>
    <x v="0"/>
    <x v="2"/>
    <s v="Cheyenne Light Fuel &amp; Power Co"/>
    <x v="5"/>
    <x v="4"/>
  </r>
  <r>
    <n v="5"/>
    <n v="103"/>
    <x v="127"/>
    <s v="101000 Plant In Service"/>
    <n v="1"/>
    <n v="0"/>
    <n v="0"/>
    <n v="0"/>
    <n v="0"/>
    <n v="0"/>
    <n v="0"/>
    <n v="0"/>
    <s v="Wyoming"/>
    <d v="2021-12-01T00:00:00"/>
    <x v="0"/>
    <x v="1"/>
    <x v="2"/>
    <s v="Cheyenne Light Fuel &amp; Power Co"/>
    <x v="5"/>
    <x v="4"/>
  </r>
  <r>
    <n v="5"/>
    <n v="103"/>
    <x v="127"/>
    <s v="101000 Plant In Service"/>
    <n v="1"/>
    <n v="0"/>
    <n v="0"/>
    <n v="0"/>
    <n v="0"/>
    <n v="0"/>
    <n v="0"/>
    <n v="0"/>
    <s v="Wyoming"/>
    <d v="2021-12-01T00:00:00"/>
    <x v="0"/>
    <x v="2"/>
    <x v="2"/>
    <s v="Cheyenne Light Fuel &amp; Power Co"/>
    <x v="5"/>
    <x v="4"/>
  </r>
  <r>
    <n v="5"/>
    <n v="103"/>
    <x v="127"/>
    <s v="101000 Plant In Service"/>
    <n v="1"/>
    <n v="0"/>
    <n v="0"/>
    <n v="0"/>
    <n v="0"/>
    <n v="0"/>
    <n v="0"/>
    <n v="0"/>
    <s v="Wyoming"/>
    <d v="2021-12-01T00:00:00"/>
    <x v="0"/>
    <x v="3"/>
    <x v="2"/>
    <s v="Cheyenne Light Fuel &amp; Power Co"/>
    <x v="5"/>
    <x v="4"/>
  </r>
  <r>
    <n v="5"/>
    <n v="103"/>
    <x v="127"/>
    <s v="101000 Plant In Service"/>
    <n v="1"/>
    <n v="0"/>
    <n v="0"/>
    <n v="0"/>
    <n v="0"/>
    <n v="0"/>
    <n v="0"/>
    <n v="0"/>
    <s v="Wyoming"/>
    <d v="2021-12-01T00:00:00"/>
    <x v="0"/>
    <x v="4"/>
    <x v="2"/>
    <s v="Cheyenne Light Fuel &amp; Power Co"/>
    <x v="5"/>
    <x v="4"/>
  </r>
  <r>
    <n v="5"/>
    <n v="103"/>
    <x v="127"/>
    <s v="101000 Plant In Service"/>
    <n v="1"/>
    <n v="0"/>
    <n v="0"/>
    <n v="0"/>
    <n v="0"/>
    <n v="0"/>
    <n v="0"/>
    <n v="0"/>
    <s v="Wyoming"/>
    <d v="2021-12-01T00:00:00"/>
    <x v="0"/>
    <x v="5"/>
    <x v="2"/>
    <s v="Cheyenne Light Fuel &amp; Power Co"/>
    <x v="5"/>
    <x v="4"/>
  </r>
  <r>
    <n v="5"/>
    <n v="103"/>
    <x v="127"/>
    <s v="101000 Plant In Service"/>
    <n v="1"/>
    <n v="0"/>
    <n v="0"/>
    <n v="0"/>
    <n v="0"/>
    <n v="0"/>
    <n v="0"/>
    <n v="0"/>
    <s v="Wyoming"/>
    <d v="2021-12-01T00:00:00"/>
    <x v="0"/>
    <x v="6"/>
    <x v="2"/>
    <s v="Cheyenne Light Fuel &amp; Power Co"/>
    <x v="5"/>
    <x v="4"/>
  </r>
  <r>
    <n v="5"/>
    <n v="103"/>
    <x v="127"/>
    <s v="101000 Plant In Service"/>
    <n v="1"/>
    <n v="0"/>
    <n v="0"/>
    <n v="0"/>
    <n v="0"/>
    <n v="0"/>
    <n v="0"/>
    <n v="0"/>
    <s v="Wyoming"/>
    <d v="2021-12-01T00:00:00"/>
    <x v="0"/>
    <x v="7"/>
    <x v="2"/>
    <s v="Cheyenne Light Fuel &amp; Power Co"/>
    <x v="5"/>
    <x v="4"/>
  </r>
  <r>
    <n v="5"/>
    <n v="103"/>
    <x v="127"/>
    <s v="101000 Plant In Service"/>
    <n v="1"/>
    <n v="0"/>
    <n v="0"/>
    <n v="0"/>
    <n v="0"/>
    <n v="0"/>
    <n v="0"/>
    <n v="0"/>
    <s v="Wyoming"/>
    <d v="2021-12-01T00:00:00"/>
    <x v="0"/>
    <x v="8"/>
    <x v="2"/>
    <s v="Cheyenne Light Fuel &amp; Power Co"/>
    <x v="5"/>
    <x v="4"/>
  </r>
  <r>
    <n v="5"/>
    <n v="103"/>
    <x v="127"/>
    <s v="101000 Plant In Service"/>
    <n v="1"/>
    <n v="0"/>
    <n v="0"/>
    <n v="0"/>
    <n v="0"/>
    <n v="0"/>
    <n v="0"/>
    <n v="0"/>
    <s v="Wyoming"/>
    <d v="2021-12-01T00:00:00"/>
    <x v="0"/>
    <x v="9"/>
    <x v="2"/>
    <s v="Cheyenne Light Fuel &amp; Power Co"/>
    <x v="5"/>
    <x v="4"/>
  </r>
  <r>
    <n v="5"/>
    <n v="103"/>
    <x v="127"/>
    <s v="101000 Plant In Service"/>
    <n v="1"/>
    <n v="0"/>
    <n v="0"/>
    <n v="0"/>
    <n v="0"/>
    <n v="0"/>
    <n v="0"/>
    <n v="0"/>
    <s v="Wyoming"/>
    <d v="2021-12-01T00:00:00"/>
    <x v="0"/>
    <x v="10"/>
    <x v="2"/>
    <s v="Cheyenne Light Fuel &amp; Power Co"/>
    <x v="5"/>
    <x v="4"/>
  </r>
  <r>
    <n v="5"/>
    <n v="103"/>
    <x v="127"/>
    <s v="101000 Plant In Service"/>
    <n v="1"/>
    <n v="0"/>
    <n v="0"/>
    <n v="0"/>
    <n v="0"/>
    <n v="0"/>
    <n v="0"/>
    <n v="0"/>
    <s v="Wyoming"/>
    <d v="2021-12-01T00:00:00"/>
    <x v="0"/>
    <x v="11"/>
    <x v="2"/>
    <s v="Cheyenne Light Fuel &amp; Power Co"/>
    <x v="5"/>
    <x v="4"/>
  </r>
  <r>
    <n v="5"/>
    <n v="103"/>
    <x v="127"/>
    <s v="101000 Plant In Service"/>
    <n v="1"/>
    <n v="0"/>
    <n v="0"/>
    <n v="0"/>
    <n v="0"/>
    <n v="0"/>
    <n v="0"/>
    <n v="0"/>
    <s v="Wyoming"/>
    <d v="2021-12-01T00:00:00"/>
    <x v="0"/>
    <x v="12"/>
    <x v="2"/>
    <s v="Cheyenne Light Fuel &amp; Power Co"/>
    <x v="5"/>
    <x v="4"/>
  </r>
  <r>
    <n v="5"/>
    <n v="103"/>
    <x v="128"/>
    <s v="101000 Plant In Service"/>
    <n v="1"/>
    <n v="0"/>
    <n v="0"/>
    <n v="0"/>
    <n v="0"/>
    <n v="0"/>
    <n v="0"/>
    <n v="0"/>
    <s v="Wyoming"/>
    <d v="2021-12-01T00:00:00"/>
    <x v="0"/>
    <x v="0"/>
    <x v="2"/>
    <s v="Cheyenne Light Fuel &amp; Power Co"/>
    <x v="5"/>
    <x v="4"/>
  </r>
  <r>
    <n v="5"/>
    <n v="103"/>
    <x v="128"/>
    <s v="101000 Plant In Service"/>
    <n v="1"/>
    <n v="0"/>
    <n v="0"/>
    <n v="0"/>
    <n v="0"/>
    <n v="0"/>
    <n v="0"/>
    <n v="0"/>
    <s v="Wyoming"/>
    <d v="2021-12-01T00:00:00"/>
    <x v="0"/>
    <x v="1"/>
    <x v="2"/>
    <s v="Cheyenne Light Fuel &amp; Power Co"/>
    <x v="5"/>
    <x v="4"/>
  </r>
  <r>
    <n v="5"/>
    <n v="103"/>
    <x v="128"/>
    <s v="101000 Plant In Service"/>
    <n v="1"/>
    <n v="0"/>
    <n v="0"/>
    <n v="0"/>
    <n v="0"/>
    <n v="0"/>
    <n v="0"/>
    <n v="0"/>
    <s v="Wyoming"/>
    <d v="2021-12-01T00:00:00"/>
    <x v="0"/>
    <x v="2"/>
    <x v="2"/>
    <s v="Cheyenne Light Fuel &amp; Power Co"/>
    <x v="5"/>
    <x v="4"/>
  </r>
  <r>
    <n v="5"/>
    <n v="103"/>
    <x v="128"/>
    <s v="101000 Plant In Service"/>
    <n v="1"/>
    <n v="0"/>
    <n v="0"/>
    <n v="0"/>
    <n v="0"/>
    <n v="0"/>
    <n v="0"/>
    <n v="0"/>
    <s v="Wyoming"/>
    <d v="2021-12-01T00:00:00"/>
    <x v="0"/>
    <x v="3"/>
    <x v="2"/>
    <s v="Cheyenne Light Fuel &amp; Power Co"/>
    <x v="5"/>
    <x v="4"/>
  </r>
  <r>
    <n v="5"/>
    <n v="103"/>
    <x v="128"/>
    <s v="101000 Plant In Service"/>
    <n v="1"/>
    <n v="0"/>
    <n v="0"/>
    <n v="0"/>
    <n v="0"/>
    <n v="0"/>
    <n v="0"/>
    <n v="0"/>
    <s v="Wyoming"/>
    <d v="2021-12-01T00:00:00"/>
    <x v="0"/>
    <x v="4"/>
    <x v="2"/>
    <s v="Cheyenne Light Fuel &amp; Power Co"/>
    <x v="5"/>
    <x v="4"/>
  </r>
  <r>
    <n v="5"/>
    <n v="103"/>
    <x v="128"/>
    <s v="101000 Plant In Service"/>
    <n v="1"/>
    <n v="0"/>
    <n v="0"/>
    <n v="0"/>
    <n v="0"/>
    <n v="0"/>
    <n v="0"/>
    <n v="0"/>
    <s v="Wyoming"/>
    <d v="2021-12-01T00:00:00"/>
    <x v="0"/>
    <x v="5"/>
    <x v="2"/>
    <s v="Cheyenne Light Fuel &amp; Power Co"/>
    <x v="5"/>
    <x v="4"/>
  </r>
  <r>
    <n v="5"/>
    <n v="103"/>
    <x v="128"/>
    <s v="101000 Plant In Service"/>
    <n v="1"/>
    <n v="0"/>
    <n v="0"/>
    <n v="0"/>
    <n v="0"/>
    <n v="0"/>
    <n v="0"/>
    <n v="0"/>
    <s v="Wyoming"/>
    <d v="2021-12-01T00:00:00"/>
    <x v="0"/>
    <x v="6"/>
    <x v="2"/>
    <s v="Cheyenne Light Fuel &amp; Power Co"/>
    <x v="5"/>
    <x v="4"/>
  </r>
  <r>
    <n v="5"/>
    <n v="103"/>
    <x v="128"/>
    <s v="101000 Plant In Service"/>
    <n v="1"/>
    <n v="0"/>
    <n v="0"/>
    <n v="0"/>
    <n v="0"/>
    <n v="0"/>
    <n v="0"/>
    <n v="0"/>
    <s v="Wyoming"/>
    <d v="2021-12-01T00:00:00"/>
    <x v="0"/>
    <x v="7"/>
    <x v="2"/>
    <s v="Cheyenne Light Fuel &amp; Power Co"/>
    <x v="5"/>
    <x v="4"/>
  </r>
  <r>
    <n v="5"/>
    <n v="103"/>
    <x v="128"/>
    <s v="101000 Plant In Service"/>
    <n v="1"/>
    <n v="0"/>
    <n v="0"/>
    <n v="0"/>
    <n v="0"/>
    <n v="0"/>
    <n v="0"/>
    <n v="0"/>
    <s v="Wyoming"/>
    <d v="2021-12-01T00:00:00"/>
    <x v="0"/>
    <x v="8"/>
    <x v="2"/>
    <s v="Cheyenne Light Fuel &amp; Power Co"/>
    <x v="5"/>
    <x v="4"/>
  </r>
  <r>
    <n v="5"/>
    <n v="103"/>
    <x v="128"/>
    <s v="101000 Plant In Service"/>
    <n v="1"/>
    <n v="0"/>
    <n v="0"/>
    <n v="0"/>
    <n v="0"/>
    <n v="0"/>
    <n v="0"/>
    <n v="0"/>
    <s v="Wyoming"/>
    <d v="2021-12-01T00:00:00"/>
    <x v="0"/>
    <x v="9"/>
    <x v="2"/>
    <s v="Cheyenne Light Fuel &amp; Power Co"/>
    <x v="5"/>
    <x v="4"/>
  </r>
  <r>
    <n v="5"/>
    <n v="103"/>
    <x v="128"/>
    <s v="101000 Plant In Service"/>
    <n v="1"/>
    <n v="0"/>
    <n v="0"/>
    <n v="0"/>
    <n v="0"/>
    <n v="0"/>
    <n v="0"/>
    <n v="0"/>
    <s v="Wyoming"/>
    <d v="2021-12-01T00:00:00"/>
    <x v="0"/>
    <x v="10"/>
    <x v="2"/>
    <s v="Cheyenne Light Fuel &amp; Power Co"/>
    <x v="5"/>
    <x v="4"/>
  </r>
  <r>
    <n v="5"/>
    <n v="103"/>
    <x v="128"/>
    <s v="101000 Plant In Service"/>
    <n v="1"/>
    <n v="0"/>
    <n v="0"/>
    <n v="0"/>
    <n v="0"/>
    <n v="0"/>
    <n v="0"/>
    <n v="0"/>
    <s v="Wyoming"/>
    <d v="2021-12-01T00:00:00"/>
    <x v="0"/>
    <x v="11"/>
    <x v="2"/>
    <s v="Cheyenne Light Fuel &amp; Power Co"/>
    <x v="5"/>
    <x v="4"/>
  </r>
  <r>
    <n v="5"/>
    <n v="103"/>
    <x v="128"/>
    <s v="101000 Plant In Service"/>
    <n v="1"/>
    <n v="0"/>
    <n v="0"/>
    <n v="0"/>
    <n v="0"/>
    <n v="0"/>
    <n v="0"/>
    <n v="0"/>
    <s v="Wyoming"/>
    <d v="2021-12-01T00:00:00"/>
    <x v="0"/>
    <x v="12"/>
    <x v="2"/>
    <s v="Cheyenne Light Fuel &amp; Power Co"/>
    <x v="5"/>
    <x v="4"/>
  </r>
  <r>
    <n v="5"/>
    <n v="103"/>
    <x v="129"/>
    <s v="101000 Plant In Service"/>
    <n v="1"/>
    <n v="0"/>
    <n v="0"/>
    <n v="0"/>
    <n v="0"/>
    <n v="0"/>
    <n v="0"/>
    <n v="0"/>
    <s v="Wyoming"/>
    <d v="2021-12-01T00:00:00"/>
    <x v="0"/>
    <x v="0"/>
    <x v="2"/>
    <s v="Cheyenne Light Fuel &amp; Power Co"/>
    <x v="5"/>
    <x v="4"/>
  </r>
  <r>
    <n v="5"/>
    <n v="103"/>
    <x v="129"/>
    <s v="101000 Plant In Service"/>
    <n v="1"/>
    <n v="0"/>
    <n v="0"/>
    <n v="0"/>
    <n v="0"/>
    <n v="0"/>
    <n v="0"/>
    <n v="0"/>
    <s v="Wyoming"/>
    <d v="2021-12-01T00:00:00"/>
    <x v="0"/>
    <x v="1"/>
    <x v="2"/>
    <s v="Cheyenne Light Fuel &amp; Power Co"/>
    <x v="5"/>
    <x v="4"/>
  </r>
  <r>
    <n v="5"/>
    <n v="103"/>
    <x v="129"/>
    <s v="101000 Plant In Service"/>
    <n v="1"/>
    <n v="0"/>
    <n v="0"/>
    <n v="0"/>
    <n v="0"/>
    <n v="0"/>
    <n v="0"/>
    <n v="0"/>
    <s v="Wyoming"/>
    <d v="2021-12-01T00:00:00"/>
    <x v="0"/>
    <x v="2"/>
    <x v="2"/>
    <s v="Cheyenne Light Fuel &amp; Power Co"/>
    <x v="5"/>
    <x v="4"/>
  </r>
  <r>
    <n v="5"/>
    <n v="103"/>
    <x v="129"/>
    <s v="101000 Plant In Service"/>
    <n v="1"/>
    <n v="0"/>
    <n v="0"/>
    <n v="0"/>
    <n v="0"/>
    <n v="0"/>
    <n v="0"/>
    <n v="0"/>
    <s v="Wyoming"/>
    <d v="2021-12-01T00:00:00"/>
    <x v="0"/>
    <x v="3"/>
    <x v="2"/>
    <s v="Cheyenne Light Fuel &amp; Power Co"/>
    <x v="5"/>
    <x v="4"/>
  </r>
  <r>
    <n v="5"/>
    <n v="103"/>
    <x v="129"/>
    <s v="101000 Plant In Service"/>
    <n v="1"/>
    <n v="0"/>
    <n v="0"/>
    <n v="0"/>
    <n v="0"/>
    <n v="0"/>
    <n v="0"/>
    <n v="0"/>
    <s v="Wyoming"/>
    <d v="2021-12-01T00:00:00"/>
    <x v="0"/>
    <x v="4"/>
    <x v="2"/>
    <s v="Cheyenne Light Fuel &amp; Power Co"/>
    <x v="5"/>
    <x v="4"/>
  </r>
  <r>
    <n v="5"/>
    <n v="103"/>
    <x v="129"/>
    <s v="101000 Plant In Service"/>
    <n v="1"/>
    <n v="0"/>
    <n v="0"/>
    <n v="0"/>
    <n v="0"/>
    <n v="0"/>
    <n v="0"/>
    <n v="0"/>
    <s v="Wyoming"/>
    <d v="2021-12-01T00:00:00"/>
    <x v="0"/>
    <x v="5"/>
    <x v="2"/>
    <s v="Cheyenne Light Fuel &amp; Power Co"/>
    <x v="5"/>
    <x v="4"/>
  </r>
  <r>
    <n v="5"/>
    <n v="103"/>
    <x v="129"/>
    <s v="101000 Plant In Service"/>
    <n v="1"/>
    <n v="0"/>
    <n v="0"/>
    <n v="0"/>
    <n v="0"/>
    <n v="0"/>
    <n v="0"/>
    <n v="0"/>
    <s v="Wyoming"/>
    <d v="2021-12-01T00:00:00"/>
    <x v="0"/>
    <x v="6"/>
    <x v="2"/>
    <s v="Cheyenne Light Fuel &amp; Power Co"/>
    <x v="5"/>
    <x v="4"/>
  </r>
  <r>
    <n v="5"/>
    <n v="103"/>
    <x v="129"/>
    <s v="101000 Plant In Service"/>
    <n v="1"/>
    <n v="0"/>
    <n v="0"/>
    <n v="0"/>
    <n v="0"/>
    <n v="0"/>
    <n v="0"/>
    <n v="0"/>
    <s v="Wyoming"/>
    <d v="2021-12-01T00:00:00"/>
    <x v="0"/>
    <x v="7"/>
    <x v="2"/>
    <s v="Cheyenne Light Fuel &amp; Power Co"/>
    <x v="5"/>
    <x v="4"/>
  </r>
  <r>
    <n v="5"/>
    <n v="103"/>
    <x v="129"/>
    <s v="101000 Plant In Service"/>
    <n v="1"/>
    <n v="0"/>
    <n v="0"/>
    <n v="0"/>
    <n v="0"/>
    <n v="0"/>
    <n v="0"/>
    <n v="0"/>
    <s v="Wyoming"/>
    <d v="2021-12-01T00:00:00"/>
    <x v="0"/>
    <x v="8"/>
    <x v="2"/>
    <s v="Cheyenne Light Fuel &amp; Power Co"/>
    <x v="5"/>
    <x v="4"/>
  </r>
  <r>
    <n v="5"/>
    <n v="103"/>
    <x v="129"/>
    <s v="101000 Plant In Service"/>
    <n v="1"/>
    <n v="0"/>
    <n v="0"/>
    <n v="0"/>
    <n v="0"/>
    <n v="0"/>
    <n v="0"/>
    <n v="0"/>
    <s v="Wyoming"/>
    <d v="2021-12-01T00:00:00"/>
    <x v="0"/>
    <x v="9"/>
    <x v="2"/>
    <s v="Cheyenne Light Fuel &amp; Power Co"/>
    <x v="5"/>
    <x v="4"/>
  </r>
  <r>
    <n v="5"/>
    <n v="103"/>
    <x v="129"/>
    <s v="101000 Plant In Service"/>
    <n v="1"/>
    <n v="0"/>
    <n v="0"/>
    <n v="0"/>
    <n v="0"/>
    <n v="0"/>
    <n v="0"/>
    <n v="0"/>
    <s v="Wyoming"/>
    <d v="2021-12-01T00:00:00"/>
    <x v="0"/>
    <x v="10"/>
    <x v="2"/>
    <s v="Cheyenne Light Fuel &amp; Power Co"/>
    <x v="5"/>
    <x v="4"/>
  </r>
  <r>
    <n v="5"/>
    <n v="103"/>
    <x v="129"/>
    <s v="101000 Plant In Service"/>
    <n v="1"/>
    <n v="0"/>
    <n v="0"/>
    <n v="0"/>
    <n v="0"/>
    <n v="0"/>
    <n v="0"/>
    <n v="0"/>
    <s v="Wyoming"/>
    <d v="2021-12-01T00:00:00"/>
    <x v="0"/>
    <x v="11"/>
    <x v="2"/>
    <s v="Cheyenne Light Fuel &amp; Power Co"/>
    <x v="5"/>
    <x v="4"/>
  </r>
  <r>
    <n v="5"/>
    <n v="103"/>
    <x v="129"/>
    <s v="101000 Plant In Service"/>
    <n v="1"/>
    <n v="0"/>
    <n v="0"/>
    <n v="0"/>
    <n v="0"/>
    <n v="0"/>
    <n v="0"/>
    <n v="0"/>
    <s v="Wyoming"/>
    <d v="2021-12-01T00:00:00"/>
    <x v="0"/>
    <x v="12"/>
    <x v="2"/>
    <s v="Cheyenne Light Fuel &amp; Power Co"/>
    <x v="5"/>
    <x v="4"/>
  </r>
  <r>
    <n v="5"/>
    <n v="103"/>
    <x v="130"/>
    <s v="101000 Plant In Service"/>
    <n v="1"/>
    <n v="0"/>
    <n v="0"/>
    <n v="0"/>
    <n v="0"/>
    <n v="0"/>
    <n v="0"/>
    <n v="0"/>
    <s v="Wyoming"/>
    <d v="2021-12-01T00:00:00"/>
    <x v="0"/>
    <x v="0"/>
    <x v="2"/>
    <s v="Cheyenne Light Fuel &amp; Power Co"/>
    <x v="5"/>
    <x v="6"/>
  </r>
  <r>
    <n v="5"/>
    <n v="103"/>
    <x v="130"/>
    <s v="101000 Plant In Service"/>
    <n v="1"/>
    <n v="0"/>
    <n v="0"/>
    <n v="0"/>
    <n v="0"/>
    <n v="0"/>
    <n v="0"/>
    <n v="0"/>
    <s v="Wyoming"/>
    <d v="2021-12-01T00:00:00"/>
    <x v="0"/>
    <x v="1"/>
    <x v="2"/>
    <s v="Cheyenne Light Fuel &amp; Power Co"/>
    <x v="5"/>
    <x v="6"/>
  </r>
  <r>
    <n v="5"/>
    <n v="103"/>
    <x v="130"/>
    <s v="101000 Plant In Service"/>
    <n v="1"/>
    <n v="0"/>
    <n v="0"/>
    <n v="0"/>
    <n v="0"/>
    <n v="0"/>
    <n v="0"/>
    <n v="0"/>
    <s v="Wyoming"/>
    <d v="2021-12-01T00:00:00"/>
    <x v="0"/>
    <x v="2"/>
    <x v="2"/>
    <s v="Cheyenne Light Fuel &amp; Power Co"/>
    <x v="5"/>
    <x v="6"/>
  </r>
  <r>
    <n v="5"/>
    <n v="103"/>
    <x v="130"/>
    <s v="101000 Plant In Service"/>
    <n v="1"/>
    <n v="0"/>
    <n v="0"/>
    <n v="0"/>
    <n v="0"/>
    <n v="0"/>
    <n v="0"/>
    <n v="0"/>
    <s v="Wyoming"/>
    <d v="2021-12-01T00:00:00"/>
    <x v="0"/>
    <x v="3"/>
    <x v="2"/>
    <s v="Cheyenne Light Fuel &amp; Power Co"/>
    <x v="5"/>
    <x v="6"/>
  </r>
  <r>
    <n v="5"/>
    <n v="103"/>
    <x v="130"/>
    <s v="101000 Plant In Service"/>
    <n v="1"/>
    <n v="0"/>
    <n v="0"/>
    <n v="0"/>
    <n v="0"/>
    <n v="0"/>
    <n v="0"/>
    <n v="0"/>
    <s v="Wyoming"/>
    <d v="2021-12-01T00:00:00"/>
    <x v="0"/>
    <x v="4"/>
    <x v="2"/>
    <s v="Cheyenne Light Fuel &amp; Power Co"/>
    <x v="5"/>
    <x v="6"/>
  </r>
  <r>
    <n v="5"/>
    <n v="103"/>
    <x v="130"/>
    <s v="101000 Plant In Service"/>
    <n v="1"/>
    <n v="0"/>
    <n v="0"/>
    <n v="0"/>
    <n v="0"/>
    <n v="0"/>
    <n v="0"/>
    <n v="0"/>
    <s v="Wyoming"/>
    <d v="2021-12-01T00:00:00"/>
    <x v="0"/>
    <x v="5"/>
    <x v="2"/>
    <s v="Cheyenne Light Fuel &amp; Power Co"/>
    <x v="5"/>
    <x v="6"/>
  </r>
  <r>
    <n v="5"/>
    <n v="103"/>
    <x v="130"/>
    <s v="101000 Plant In Service"/>
    <n v="1"/>
    <n v="0"/>
    <n v="0"/>
    <n v="0"/>
    <n v="0"/>
    <n v="0"/>
    <n v="0"/>
    <n v="0"/>
    <s v="Wyoming"/>
    <d v="2021-12-01T00:00:00"/>
    <x v="0"/>
    <x v="6"/>
    <x v="2"/>
    <s v="Cheyenne Light Fuel &amp; Power Co"/>
    <x v="5"/>
    <x v="6"/>
  </r>
  <r>
    <n v="5"/>
    <n v="103"/>
    <x v="130"/>
    <s v="101000 Plant In Service"/>
    <n v="1"/>
    <n v="0"/>
    <n v="0"/>
    <n v="0"/>
    <n v="0"/>
    <n v="0"/>
    <n v="0"/>
    <n v="0"/>
    <s v="Wyoming"/>
    <d v="2021-12-01T00:00:00"/>
    <x v="0"/>
    <x v="7"/>
    <x v="2"/>
    <s v="Cheyenne Light Fuel &amp; Power Co"/>
    <x v="5"/>
    <x v="6"/>
  </r>
  <r>
    <n v="5"/>
    <n v="103"/>
    <x v="130"/>
    <s v="101000 Plant In Service"/>
    <n v="1"/>
    <n v="0"/>
    <n v="0"/>
    <n v="0"/>
    <n v="0"/>
    <n v="0"/>
    <n v="0"/>
    <n v="0"/>
    <s v="Wyoming"/>
    <d v="2021-12-01T00:00:00"/>
    <x v="0"/>
    <x v="8"/>
    <x v="2"/>
    <s v="Cheyenne Light Fuel &amp; Power Co"/>
    <x v="5"/>
    <x v="6"/>
  </r>
  <r>
    <n v="5"/>
    <n v="103"/>
    <x v="130"/>
    <s v="101000 Plant In Service"/>
    <n v="1"/>
    <n v="0"/>
    <n v="0"/>
    <n v="0"/>
    <n v="0"/>
    <n v="0"/>
    <n v="0"/>
    <n v="0"/>
    <s v="Wyoming"/>
    <d v="2021-12-01T00:00:00"/>
    <x v="0"/>
    <x v="9"/>
    <x v="2"/>
    <s v="Cheyenne Light Fuel &amp; Power Co"/>
    <x v="5"/>
    <x v="6"/>
  </r>
  <r>
    <n v="5"/>
    <n v="103"/>
    <x v="130"/>
    <s v="101000 Plant In Service"/>
    <n v="1"/>
    <n v="0"/>
    <n v="0"/>
    <n v="0"/>
    <n v="0"/>
    <n v="0"/>
    <n v="0"/>
    <n v="0"/>
    <s v="Wyoming"/>
    <d v="2021-12-01T00:00:00"/>
    <x v="0"/>
    <x v="10"/>
    <x v="2"/>
    <s v="Cheyenne Light Fuel &amp; Power Co"/>
    <x v="5"/>
    <x v="6"/>
  </r>
  <r>
    <n v="5"/>
    <n v="103"/>
    <x v="130"/>
    <s v="101000 Plant In Service"/>
    <n v="1"/>
    <n v="0"/>
    <n v="0"/>
    <n v="0"/>
    <n v="0"/>
    <n v="0"/>
    <n v="0"/>
    <n v="0"/>
    <s v="Wyoming"/>
    <d v="2021-12-01T00:00:00"/>
    <x v="0"/>
    <x v="11"/>
    <x v="2"/>
    <s v="Cheyenne Light Fuel &amp; Power Co"/>
    <x v="5"/>
    <x v="6"/>
  </r>
  <r>
    <n v="5"/>
    <n v="103"/>
    <x v="130"/>
    <s v="101000 Plant In Service"/>
    <n v="1"/>
    <n v="0"/>
    <n v="0"/>
    <n v="0"/>
    <n v="0"/>
    <n v="0"/>
    <n v="0"/>
    <n v="0"/>
    <s v="Wyoming"/>
    <d v="2021-12-01T00:00:00"/>
    <x v="0"/>
    <x v="12"/>
    <x v="2"/>
    <s v="Cheyenne Light Fuel &amp; Power Co"/>
    <x v="5"/>
    <x v="6"/>
  </r>
  <r>
    <n v="5"/>
    <n v="103"/>
    <x v="131"/>
    <s v="101000 Plant In Service"/>
    <n v="1"/>
    <n v="0"/>
    <n v="0"/>
    <n v="0"/>
    <n v="0"/>
    <n v="0"/>
    <n v="0"/>
    <n v="0"/>
    <s v="Wyoming"/>
    <d v="2021-12-01T00:00:00"/>
    <x v="0"/>
    <x v="0"/>
    <x v="2"/>
    <s v="Cheyenne Light Fuel &amp; Power Co"/>
    <x v="5"/>
    <x v="6"/>
  </r>
  <r>
    <n v="5"/>
    <n v="103"/>
    <x v="131"/>
    <s v="101000 Plant In Service"/>
    <n v="1"/>
    <n v="0"/>
    <n v="0"/>
    <n v="0"/>
    <n v="0"/>
    <n v="0"/>
    <n v="0"/>
    <n v="0"/>
    <s v="Wyoming"/>
    <d v="2021-12-01T00:00:00"/>
    <x v="0"/>
    <x v="1"/>
    <x v="2"/>
    <s v="Cheyenne Light Fuel &amp; Power Co"/>
    <x v="5"/>
    <x v="6"/>
  </r>
  <r>
    <n v="5"/>
    <n v="103"/>
    <x v="131"/>
    <s v="101000 Plant In Service"/>
    <n v="1"/>
    <n v="0"/>
    <n v="0"/>
    <n v="0"/>
    <n v="0"/>
    <n v="0"/>
    <n v="0"/>
    <n v="0"/>
    <s v="Wyoming"/>
    <d v="2021-12-01T00:00:00"/>
    <x v="0"/>
    <x v="2"/>
    <x v="2"/>
    <s v="Cheyenne Light Fuel &amp; Power Co"/>
    <x v="5"/>
    <x v="6"/>
  </r>
  <r>
    <n v="5"/>
    <n v="103"/>
    <x v="131"/>
    <s v="101000 Plant In Service"/>
    <n v="1"/>
    <n v="0"/>
    <n v="0"/>
    <n v="0"/>
    <n v="0"/>
    <n v="0"/>
    <n v="0"/>
    <n v="0"/>
    <s v="Wyoming"/>
    <d v="2021-12-01T00:00:00"/>
    <x v="0"/>
    <x v="3"/>
    <x v="2"/>
    <s v="Cheyenne Light Fuel &amp; Power Co"/>
    <x v="5"/>
    <x v="6"/>
  </r>
  <r>
    <n v="5"/>
    <n v="103"/>
    <x v="131"/>
    <s v="101000 Plant In Service"/>
    <n v="1"/>
    <n v="0"/>
    <n v="0"/>
    <n v="0"/>
    <n v="0"/>
    <n v="0"/>
    <n v="0"/>
    <n v="0"/>
    <s v="Wyoming"/>
    <d v="2021-12-01T00:00:00"/>
    <x v="0"/>
    <x v="4"/>
    <x v="2"/>
    <s v="Cheyenne Light Fuel &amp; Power Co"/>
    <x v="5"/>
    <x v="6"/>
  </r>
  <r>
    <n v="5"/>
    <n v="103"/>
    <x v="131"/>
    <s v="101000 Plant In Service"/>
    <n v="1"/>
    <n v="0"/>
    <n v="0"/>
    <n v="0"/>
    <n v="0"/>
    <n v="0"/>
    <n v="0"/>
    <n v="0"/>
    <s v="Wyoming"/>
    <d v="2021-12-01T00:00:00"/>
    <x v="0"/>
    <x v="5"/>
    <x v="2"/>
    <s v="Cheyenne Light Fuel &amp; Power Co"/>
    <x v="5"/>
    <x v="6"/>
  </r>
  <r>
    <n v="5"/>
    <n v="103"/>
    <x v="131"/>
    <s v="101000 Plant In Service"/>
    <n v="1"/>
    <n v="0"/>
    <n v="0"/>
    <n v="0"/>
    <n v="0"/>
    <n v="0"/>
    <n v="0"/>
    <n v="0"/>
    <s v="Wyoming"/>
    <d v="2021-12-01T00:00:00"/>
    <x v="0"/>
    <x v="6"/>
    <x v="2"/>
    <s v="Cheyenne Light Fuel &amp; Power Co"/>
    <x v="5"/>
    <x v="6"/>
  </r>
  <r>
    <n v="5"/>
    <n v="103"/>
    <x v="131"/>
    <s v="101000 Plant In Service"/>
    <n v="1"/>
    <n v="0"/>
    <n v="0"/>
    <n v="0"/>
    <n v="0"/>
    <n v="0"/>
    <n v="0"/>
    <n v="0"/>
    <s v="Wyoming"/>
    <d v="2021-12-01T00:00:00"/>
    <x v="0"/>
    <x v="7"/>
    <x v="2"/>
    <s v="Cheyenne Light Fuel &amp; Power Co"/>
    <x v="5"/>
    <x v="6"/>
  </r>
  <r>
    <n v="5"/>
    <n v="103"/>
    <x v="131"/>
    <s v="101000 Plant In Service"/>
    <n v="1"/>
    <n v="0"/>
    <n v="0"/>
    <n v="0"/>
    <n v="0"/>
    <n v="0"/>
    <n v="0"/>
    <n v="0"/>
    <s v="Wyoming"/>
    <d v="2021-12-01T00:00:00"/>
    <x v="0"/>
    <x v="8"/>
    <x v="2"/>
    <s v="Cheyenne Light Fuel &amp; Power Co"/>
    <x v="5"/>
    <x v="6"/>
  </r>
  <r>
    <n v="5"/>
    <n v="103"/>
    <x v="131"/>
    <s v="101000 Plant In Service"/>
    <n v="1"/>
    <n v="0"/>
    <n v="0"/>
    <n v="0"/>
    <n v="0"/>
    <n v="0"/>
    <n v="0"/>
    <n v="0"/>
    <s v="Wyoming"/>
    <d v="2021-12-01T00:00:00"/>
    <x v="0"/>
    <x v="9"/>
    <x v="2"/>
    <s v="Cheyenne Light Fuel &amp; Power Co"/>
    <x v="5"/>
    <x v="6"/>
  </r>
  <r>
    <n v="5"/>
    <n v="103"/>
    <x v="131"/>
    <s v="101000 Plant In Service"/>
    <n v="1"/>
    <n v="0"/>
    <n v="0"/>
    <n v="0"/>
    <n v="0"/>
    <n v="0"/>
    <n v="0"/>
    <n v="0"/>
    <s v="Wyoming"/>
    <d v="2021-12-01T00:00:00"/>
    <x v="0"/>
    <x v="10"/>
    <x v="2"/>
    <s v="Cheyenne Light Fuel &amp; Power Co"/>
    <x v="5"/>
    <x v="6"/>
  </r>
  <r>
    <n v="5"/>
    <n v="103"/>
    <x v="131"/>
    <s v="101000 Plant In Service"/>
    <n v="1"/>
    <n v="0"/>
    <n v="0"/>
    <n v="0"/>
    <n v="0"/>
    <n v="0"/>
    <n v="0"/>
    <n v="0"/>
    <s v="Wyoming"/>
    <d v="2021-12-01T00:00:00"/>
    <x v="0"/>
    <x v="11"/>
    <x v="2"/>
    <s v="Cheyenne Light Fuel &amp; Power Co"/>
    <x v="5"/>
    <x v="6"/>
  </r>
  <r>
    <n v="5"/>
    <n v="103"/>
    <x v="131"/>
    <s v="101000 Plant In Service"/>
    <n v="1"/>
    <n v="0"/>
    <n v="0"/>
    <n v="0"/>
    <n v="0"/>
    <n v="0"/>
    <n v="0"/>
    <n v="0"/>
    <s v="Wyoming"/>
    <d v="2021-12-01T00:00:00"/>
    <x v="0"/>
    <x v="12"/>
    <x v="2"/>
    <s v="Cheyenne Light Fuel &amp; Power Co"/>
    <x v="5"/>
    <x v="6"/>
  </r>
  <r>
    <n v="5"/>
    <n v="103"/>
    <x v="132"/>
    <s v="101000 Plant In Service"/>
    <n v="1"/>
    <n v="0"/>
    <n v="0"/>
    <n v="0"/>
    <n v="0"/>
    <n v="0"/>
    <n v="0"/>
    <n v="0"/>
    <s v="Wyoming"/>
    <d v="2021-12-01T00:00:00"/>
    <x v="0"/>
    <x v="0"/>
    <x v="2"/>
    <s v="Cheyenne Light Fuel &amp; Power Co"/>
    <x v="5"/>
    <x v="7"/>
  </r>
  <r>
    <n v="5"/>
    <n v="103"/>
    <x v="132"/>
    <s v="101000 Plant In Service"/>
    <n v="1"/>
    <n v="0"/>
    <n v="0"/>
    <n v="0"/>
    <n v="0"/>
    <n v="0"/>
    <n v="0"/>
    <n v="0"/>
    <s v="Wyoming"/>
    <d v="2021-12-01T00:00:00"/>
    <x v="0"/>
    <x v="1"/>
    <x v="2"/>
    <s v="Cheyenne Light Fuel &amp; Power Co"/>
    <x v="5"/>
    <x v="7"/>
  </r>
  <r>
    <n v="5"/>
    <n v="103"/>
    <x v="132"/>
    <s v="101000 Plant In Service"/>
    <n v="1"/>
    <n v="0"/>
    <n v="0"/>
    <n v="0"/>
    <n v="0"/>
    <n v="0"/>
    <n v="0"/>
    <n v="0"/>
    <s v="Wyoming"/>
    <d v="2021-12-01T00:00:00"/>
    <x v="0"/>
    <x v="2"/>
    <x v="2"/>
    <s v="Cheyenne Light Fuel &amp; Power Co"/>
    <x v="5"/>
    <x v="7"/>
  </r>
  <r>
    <n v="5"/>
    <n v="103"/>
    <x v="132"/>
    <s v="101000 Plant In Service"/>
    <n v="1"/>
    <n v="0"/>
    <n v="0"/>
    <n v="0"/>
    <n v="0"/>
    <n v="0"/>
    <n v="0"/>
    <n v="0"/>
    <s v="Wyoming"/>
    <d v="2021-12-01T00:00:00"/>
    <x v="0"/>
    <x v="3"/>
    <x v="2"/>
    <s v="Cheyenne Light Fuel &amp; Power Co"/>
    <x v="5"/>
    <x v="7"/>
  </r>
  <r>
    <n v="5"/>
    <n v="103"/>
    <x v="132"/>
    <s v="101000 Plant In Service"/>
    <n v="1"/>
    <n v="0"/>
    <n v="0"/>
    <n v="0"/>
    <n v="0"/>
    <n v="0"/>
    <n v="0"/>
    <n v="0"/>
    <s v="Wyoming"/>
    <d v="2021-12-01T00:00:00"/>
    <x v="0"/>
    <x v="4"/>
    <x v="2"/>
    <s v="Cheyenne Light Fuel &amp; Power Co"/>
    <x v="5"/>
    <x v="7"/>
  </r>
  <r>
    <n v="5"/>
    <n v="103"/>
    <x v="132"/>
    <s v="101000 Plant In Service"/>
    <n v="1"/>
    <n v="0"/>
    <n v="0"/>
    <n v="0"/>
    <n v="0"/>
    <n v="0"/>
    <n v="0"/>
    <n v="0"/>
    <s v="Wyoming"/>
    <d v="2021-12-01T00:00:00"/>
    <x v="0"/>
    <x v="5"/>
    <x v="2"/>
    <s v="Cheyenne Light Fuel &amp; Power Co"/>
    <x v="5"/>
    <x v="7"/>
  </r>
  <r>
    <n v="5"/>
    <n v="103"/>
    <x v="132"/>
    <s v="101000 Plant In Service"/>
    <n v="1"/>
    <n v="0"/>
    <n v="0"/>
    <n v="0"/>
    <n v="0"/>
    <n v="0"/>
    <n v="0"/>
    <n v="0"/>
    <s v="Wyoming"/>
    <d v="2021-12-01T00:00:00"/>
    <x v="0"/>
    <x v="6"/>
    <x v="2"/>
    <s v="Cheyenne Light Fuel &amp; Power Co"/>
    <x v="5"/>
    <x v="7"/>
  </r>
  <r>
    <n v="5"/>
    <n v="103"/>
    <x v="132"/>
    <s v="101000 Plant In Service"/>
    <n v="1"/>
    <n v="0"/>
    <n v="0"/>
    <n v="0"/>
    <n v="0"/>
    <n v="0"/>
    <n v="0"/>
    <n v="0"/>
    <s v="Wyoming"/>
    <d v="2021-12-01T00:00:00"/>
    <x v="0"/>
    <x v="7"/>
    <x v="2"/>
    <s v="Cheyenne Light Fuel &amp; Power Co"/>
    <x v="5"/>
    <x v="7"/>
  </r>
  <r>
    <n v="5"/>
    <n v="103"/>
    <x v="132"/>
    <s v="101000 Plant In Service"/>
    <n v="1"/>
    <n v="0"/>
    <n v="0"/>
    <n v="0"/>
    <n v="0"/>
    <n v="0"/>
    <n v="0"/>
    <n v="0"/>
    <s v="Wyoming"/>
    <d v="2021-12-01T00:00:00"/>
    <x v="0"/>
    <x v="8"/>
    <x v="2"/>
    <s v="Cheyenne Light Fuel &amp; Power Co"/>
    <x v="5"/>
    <x v="7"/>
  </r>
  <r>
    <n v="5"/>
    <n v="103"/>
    <x v="132"/>
    <s v="101000 Plant In Service"/>
    <n v="1"/>
    <n v="0"/>
    <n v="0"/>
    <n v="0"/>
    <n v="0"/>
    <n v="0"/>
    <n v="0"/>
    <n v="0"/>
    <s v="Wyoming"/>
    <d v="2021-12-01T00:00:00"/>
    <x v="0"/>
    <x v="9"/>
    <x v="2"/>
    <s v="Cheyenne Light Fuel &amp; Power Co"/>
    <x v="5"/>
    <x v="7"/>
  </r>
  <r>
    <n v="5"/>
    <n v="103"/>
    <x v="132"/>
    <s v="101000 Plant In Service"/>
    <n v="1"/>
    <n v="0"/>
    <n v="0"/>
    <n v="0"/>
    <n v="0"/>
    <n v="0"/>
    <n v="0"/>
    <n v="0"/>
    <s v="Wyoming"/>
    <d v="2021-12-01T00:00:00"/>
    <x v="0"/>
    <x v="10"/>
    <x v="2"/>
    <s v="Cheyenne Light Fuel &amp; Power Co"/>
    <x v="5"/>
    <x v="7"/>
  </r>
  <r>
    <n v="5"/>
    <n v="103"/>
    <x v="132"/>
    <s v="101000 Plant In Service"/>
    <n v="1"/>
    <n v="0"/>
    <n v="0"/>
    <n v="0"/>
    <n v="0"/>
    <n v="0"/>
    <n v="0"/>
    <n v="0"/>
    <s v="Wyoming"/>
    <d v="2021-12-01T00:00:00"/>
    <x v="0"/>
    <x v="11"/>
    <x v="2"/>
    <s v="Cheyenne Light Fuel &amp; Power Co"/>
    <x v="5"/>
    <x v="7"/>
  </r>
  <r>
    <n v="5"/>
    <n v="103"/>
    <x v="132"/>
    <s v="101000 Plant In Service"/>
    <n v="1"/>
    <n v="0"/>
    <n v="0"/>
    <n v="0"/>
    <n v="0"/>
    <n v="0"/>
    <n v="0"/>
    <n v="0"/>
    <s v="Wyoming"/>
    <d v="2021-12-01T00:00:00"/>
    <x v="0"/>
    <x v="12"/>
    <x v="2"/>
    <s v="Cheyenne Light Fuel &amp; Power Co"/>
    <x v="5"/>
    <x v="7"/>
  </r>
  <r>
    <n v="5"/>
    <n v="103"/>
    <x v="133"/>
    <s v="101000 Plant In Service"/>
    <n v="1"/>
    <n v="0"/>
    <n v="0"/>
    <n v="0"/>
    <n v="0"/>
    <n v="0"/>
    <n v="0"/>
    <n v="0"/>
    <s v="Wyoming"/>
    <d v="2021-12-01T00:00:00"/>
    <x v="0"/>
    <x v="0"/>
    <x v="2"/>
    <s v="Cheyenne Light Fuel &amp; Power Co"/>
    <x v="5"/>
    <x v="8"/>
  </r>
  <r>
    <n v="5"/>
    <n v="103"/>
    <x v="133"/>
    <s v="101000 Plant In Service"/>
    <n v="1"/>
    <n v="0"/>
    <n v="0"/>
    <n v="0"/>
    <n v="0"/>
    <n v="0"/>
    <n v="0"/>
    <n v="0"/>
    <s v="Wyoming"/>
    <d v="2021-12-01T00:00:00"/>
    <x v="0"/>
    <x v="1"/>
    <x v="2"/>
    <s v="Cheyenne Light Fuel &amp; Power Co"/>
    <x v="5"/>
    <x v="8"/>
  </r>
  <r>
    <n v="5"/>
    <n v="103"/>
    <x v="133"/>
    <s v="101000 Plant In Service"/>
    <n v="1"/>
    <n v="0"/>
    <n v="0"/>
    <n v="0"/>
    <n v="0"/>
    <n v="0"/>
    <n v="0"/>
    <n v="0"/>
    <s v="Wyoming"/>
    <d v="2021-12-01T00:00:00"/>
    <x v="0"/>
    <x v="2"/>
    <x v="2"/>
    <s v="Cheyenne Light Fuel &amp; Power Co"/>
    <x v="5"/>
    <x v="8"/>
  </r>
  <r>
    <n v="5"/>
    <n v="103"/>
    <x v="133"/>
    <s v="101000 Plant In Service"/>
    <n v="1"/>
    <n v="0"/>
    <n v="0"/>
    <n v="0"/>
    <n v="0"/>
    <n v="0"/>
    <n v="0"/>
    <n v="0"/>
    <s v="Wyoming"/>
    <d v="2021-12-01T00:00:00"/>
    <x v="0"/>
    <x v="3"/>
    <x v="2"/>
    <s v="Cheyenne Light Fuel &amp; Power Co"/>
    <x v="5"/>
    <x v="8"/>
  </r>
  <r>
    <n v="5"/>
    <n v="103"/>
    <x v="133"/>
    <s v="101000 Plant In Service"/>
    <n v="1"/>
    <n v="0"/>
    <n v="0"/>
    <n v="0"/>
    <n v="0"/>
    <n v="0"/>
    <n v="0"/>
    <n v="0"/>
    <s v="Wyoming"/>
    <d v="2021-12-01T00:00:00"/>
    <x v="0"/>
    <x v="4"/>
    <x v="2"/>
    <s v="Cheyenne Light Fuel &amp; Power Co"/>
    <x v="5"/>
    <x v="8"/>
  </r>
  <r>
    <n v="5"/>
    <n v="103"/>
    <x v="133"/>
    <s v="101000 Plant In Service"/>
    <n v="1"/>
    <n v="0"/>
    <n v="0"/>
    <n v="0"/>
    <n v="0"/>
    <n v="0"/>
    <n v="0"/>
    <n v="0"/>
    <s v="Wyoming"/>
    <d v="2021-12-01T00:00:00"/>
    <x v="0"/>
    <x v="5"/>
    <x v="2"/>
    <s v="Cheyenne Light Fuel &amp; Power Co"/>
    <x v="5"/>
    <x v="8"/>
  </r>
  <r>
    <n v="5"/>
    <n v="103"/>
    <x v="133"/>
    <s v="101000 Plant In Service"/>
    <n v="1"/>
    <n v="0"/>
    <n v="0"/>
    <n v="0"/>
    <n v="0"/>
    <n v="0"/>
    <n v="0"/>
    <n v="0"/>
    <s v="Wyoming"/>
    <d v="2021-12-01T00:00:00"/>
    <x v="0"/>
    <x v="6"/>
    <x v="2"/>
    <s v="Cheyenne Light Fuel &amp; Power Co"/>
    <x v="5"/>
    <x v="8"/>
  </r>
  <r>
    <n v="5"/>
    <n v="103"/>
    <x v="133"/>
    <s v="101000 Plant In Service"/>
    <n v="1"/>
    <n v="0"/>
    <n v="0"/>
    <n v="0"/>
    <n v="0"/>
    <n v="0"/>
    <n v="0"/>
    <n v="0"/>
    <s v="Wyoming"/>
    <d v="2021-12-01T00:00:00"/>
    <x v="0"/>
    <x v="7"/>
    <x v="2"/>
    <s v="Cheyenne Light Fuel &amp; Power Co"/>
    <x v="5"/>
    <x v="8"/>
  </r>
  <r>
    <n v="5"/>
    <n v="103"/>
    <x v="133"/>
    <s v="101000 Plant In Service"/>
    <n v="1"/>
    <n v="0"/>
    <n v="0"/>
    <n v="0"/>
    <n v="0"/>
    <n v="0"/>
    <n v="0"/>
    <n v="0"/>
    <s v="Wyoming"/>
    <d v="2021-12-01T00:00:00"/>
    <x v="0"/>
    <x v="8"/>
    <x v="2"/>
    <s v="Cheyenne Light Fuel &amp; Power Co"/>
    <x v="5"/>
    <x v="8"/>
  </r>
  <r>
    <n v="5"/>
    <n v="103"/>
    <x v="133"/>
    <s v="101000 Plant In Service"/>
    <n v="1"/>
    <n v="0"/>
    <n v="0"/>
    <n v="0"/>
    <n v="0"/>
    <n v="0"/>
    <n v="0"/>
    <n v="0"/>
    <s v="Wyoming"/>
    <d v="2021-12-01T00:00:00"/>
    <x v="0"/>
    <x v="9"/>
    <x v="2"/>
    <s v="Cheyenne Light Fuel &amp; Power Co"/>
    <x v="5"/>
    <x v="8"/>
  </r>
  <r>
    <n v="5"/>
    <n v="103"/>
    <x v="133"/>
    <s v="101000 Plant In Service"/>
    <n v="1"/>
    <n v="0"/>
    <n v="0"/>
    <n v="0"/>
    <n v="0"/>
    <n v="0"/>
    <n v="0"/>
    <n v="0"/>
    <s v="Wyoming"/>
    <d v="2021-12-01T00:00:00"/>
    <x v="0"/>
    <x v="10"/>
    <x v="2"/>
    <s v="Cheyenne Light Fuel &amp; Power Co"/>
    <x v="5"/>
    <x v="8"/>
  </r>
  <r>
    <n v="5"/>
    <n v="103"/>
    <x v="133"/>
    <s v="101000 Plant In Service"/>
    <n v="1"/>
    <n v="0"/>
    <n v="0"/>
    <n v="0"/>
    <n v="0"/>
    <n v="0"/>
    <n v="0"/>
    <n v="0"/>
    <s v="Wyoming"/>
    <d v="2021-12-01T00:00:00"/>
    <x v="0"/>
    <x v="11"/>
    <x v="2"/>
    <s v="Cheyenne Light Fuel &amp; Power Co"/>
    <x v="5"/>
    <x v="8"/>
  </r>
  <r>
    <n v="5"/>
    <n v="103"/>
    <x v="133"/>
    <s v="101000 Plant In Service"/>
    <n v="1"/>
    <n v="0"/>
    <n v="0"/>
    <n v="0"/>
    <n v="0"/>
    <n v="0"/>
    <n v="0"/>
    <n v="0"/>
    <s v="Wyoming"/>
    <d v="2021-12-01T00:00:00"/>
    <x v="0"/>
    <x v="12"/>
    <x v="2"/>
    <s v="Cheyenne Light Fuel &amp; Power Co"/>
    <x v="5"/>
    <x v="8"/>
  </r>
  <r>
    <n v="5"/>
    <n v="103"/>
    <x v="134"/>
    <s v="101000 Plant In Service"/>
    <n v="1"/>
    <n v="0"/>
    <n v="0"/>
    <n v="0"/>
    <n v="0"/>
    <n v="0"/>
    <n v="0"/>
    <n v="0"/>
    <s v="Wyoming"/>
    <d v="2021-12-01T00:00:00"/>
    <x v="0"/>
    <x v="0"/>
    <x v="2"/>
    <s v="Cheyenne Light Fuel &amp; Power Co"/>
    <x v="5"/>
    <x v="8"/>
  </r>
  <r>
    <n v="5"/>
    <n v="103"/>
    <x v="134"/>
    <s v="101000 Plant In Service"/>
    <n v="1"/>
    <n v="0"/>
    <n v="0"/>
    <n v="0"/>
    <n v="0"/>
    <n v="0"/>
    <n v="0"/>
    <n v="0"/>
    <s v="Wyoming"/>
    <d v="2021-12-01T00:00:00"/>
    <x v="0"/>
    <x v="1"/>
    <x v="2"/>
    <s v="Cheyenne Light Fuel &amp; Power Co"/>
    <x v="5"/>
    <x v="8"/>
  </r>
  <r>
    <n v="5"/>
    <n v="103"/>
    <x v="134"/>
    <s v="101000 Plant In Service"/>
    <n v="1"/>
    <n v="0"/>
    <n v="0"/>
    <n v="0"/>
    <n v="0"/>
    <n v="0"/>
    <n v="0"/>
    <n v="0"/>
    <s v="Wyoming"/>
    <d v="2021-12-01T00:00:00"/>
    <x v="0"/>
    <x v="2"/>
    <x v="2"/>
    <s v="Cheyenne Light Fuel &amp; Power Co"/>
    <x v="5"/>
    <x v="8"/>
  </r>
  <r>
    <n v="5"/>
    <n v="103"/>
    <x v="134"/>
    <s v="101000 Plant In Service"/>
    <n v="1"/>
    <n v="0"/>
    <n v="0"/>
    <n v="0"/>
    <n v="0"/>
    <n v="0"/>
    <n v="0"/>
    <n v="0"/>
    <s v="Wyoming"/>
    <d v="2021-12-01T00:00:00"/>
    <x v="0"/>
    <x v="3"/>
    <x v="2"/>
    <s v="Cheyenne Light Fuel &amp; Power Co"/>
    <x v="5"/>
    <x v="8"/>
  </r>
  <r>
    <n v="5"/>
    <n v="103"/>
    <x v="134"/>
    <s v="101000 Plant In Service"/>
    <n v="1"/>
    <n v="0"/>
    <n v="0"/>
    <n v="0"/>
    <n v="0"/>
    <n v="0"/>
    <n v="0"/>
    <n v="0"/>
    <s v="Wyoming"/>
    <d v="2021-12-01T00:00:00"/>
    <x v="0"/>
    <x v="4"/>
    <x v="2"/>
    <s v="Cheyenne Light Fuel &amp; Power Co"/>
    <x v="5"/>
    <x v="8"/>
  </r>
  <r>
    <n v="5"/>
    <n v="103"/>
    <x v="134"/>
    <s v="101000 Plant In Service"/>
    <n v="1"/>
    <n v="0"/>
    <n v="0"/>
    <n v="0"/>
    <n v="0"/>
    <n v="0"/>
    <n v="0"/>
    <n v="0"/>
    <s v="Wyoming"/>
    <d v="2021-12-01T00:00:00"/>
    <x v="0"/>
    <x v="5"/>
    <x v="2"/>
    <s v="Cheyenne Light Fuel &amp; Power Co"/>
    <x v="5"/>
    <x v="8"/>
  </r>
  <r>
    <n v="5"/>
    <n v="103"/>
    <x v="134"/>
    <s v="101000 Plant In Service"/>
    <n v="1"/>
    <n v="0"/>
    <n v="0"/>
    <n v="0"/>
    <n v="0"/>
    <n v="0"/>
    <n v="0"/>
    <n v="0"/>
    <s v="Wyoming"/>
    <d v="2021-12-01T00:00:00"/>
    <x v="0"/>
    <x v="6"/>
    <x v="2"/>
    <s v="Cheyenne Light Fuel &amp; Power Co"/>
    <x v="5"/>
    <x v="8"/>
  </r>
  <r>
    <n v="5"/>
    <n v="103"/>
    <x v="134"/>
    <s v="101000 Plant In Service"/>
    <n v="1"/>
    <n v="0"/>
    <n v="0"/>
    <n v="0"/>
    <n v="0"/>
    <n v="0"/>
    <n v="0"/>
    <n v="0"/>
    <s v="Wyoming"/>
    <d v="2021-12-01T00:00:00"/>
    <x v="0"/>
    <x v="7"/>
    <x v="2"/>
    <s v="Cheyenne Light Fuel &amp; Power Co"/>
    <x v="5"/>
    <x v="8"/>
  </r>
  <r>
    <n v="5"/>
    <n v="103"/>
    <x v="134"/>
    <s v="101000 Plant In Service"/>
    <n v="1"/>
    <n v="0"/>
    <n v="0"/>
    <n v="0"/>
    <n v="0"/>
    <n v="0"/>
    <n v="0"/>
    <n v="0"/>
    <s v="Wyoming"/>
    <d v="2021-12-01T00:00:00"/>
    <x v="0"/>
    <x v="8"/>
    <x v="2"/>
    <s v="Cheyenne Light Fuel &amp; Power Co"/>
    <x v="5"/>
    <x v="8"/>
  </r>
  <r>
    <n v="5"/>
    <n v="103"/>
    <x v="134"/>
    <s v="101000 Plant In Service"/>
    <n v="1"/>
    <n v="0"/>
    <n v="0"/>
    <n v="0"/>
    <n v="0"/>
    <n v="0"/>
    <n v="0"/>
    <n v="0"/>
    <s v="Wyoming"/>
    <d v="2021-12-01T00:00:00"/>
    <x v="0"/>
    <x v="9"/>
    <x v="2"/>
    <s v="Cheyenne Light Fuel &amp; Power Co"/>
    <x v="5"/>
    <x v="8"/>
  </r>
  <r>
    <n v="5"/>
    <n v="103"/>
    <x v="134"/>
    <s v="101000 Plant In Service"/>
    <n v="1"/>
    <n v="0"/>
    <n v="0"/>
    <n v="0"/>
    <n v="0"/>
    <n v="0"/>
    <n v="0"/>
    <n v="0"/>
    <s v="Wyoming"/>
    <d v="2021-12-01T00:00:00"/>
    <x v="0"/>
    <x v="10"/>
    <x v="2"/>
    <s v="Cheyenne Light Fuel &amp; Power Co"/>
    <x v="5"/>
    <x v="8"/>
  </r>
  <r>
    <n v="5"/>
    <n v="103"/>
    <x v="134"/>
    <s v="101000 Plant In Service"/>
    <n v="1"/>
    <n v="0"/>
    <n v="0"/>
    <n v="0"/>
    <n v="0"/>
    <n v="0"/>
    <n v="0"/>
    <n v="0"/>
    <s v="Wyoming"/>
    <d v="2021-12-01T00:00:00"/>
    <x v="0"/>
    <x v="11"/>
    <x v="2"/>
    <s v="Cheyenne Light Fuel &amp; Power Co"/>
    <x v="5"/>
    <x v="8"/>
  </r>
  <r>
    <n v="5"/>
    <n v="103"/>
    <x v="134"/>
    <s v="101000 Plant In Service"/>
    <n v="1"/>
    <n v="0"/>
    <n v="0"/>
    <n v="0"/>
    <n v="0"/>
    <n v="0"/>
    <n v="0"/>
    <n v="0"/>
    <s v="Wyoming"/>
    <d v="2021-12-01T00:00:00"/>
    <x v="0"/>
    <x v="12"/>
    <x v="2"/>
    <s v="Cheyenne Light Fuel &amp; Power Co"/>
    <x v="5"/>
    <x v="8"/>
  </r>
  <r>
    <n v="5"/>
    <n v="103"/>
    <x v="135"/>
    <s v="101000 Plant In Service"/>
    <n v="1"/>
    <n v="0"/>
    <n v="0"/>
    <n v="0"/>
    <n v="0"/>
    <n v="0"/>
    <n v="0"/>
    <n v="0"/>
    <s v="Wyoming"/>
    <d v="2021-12-01T00:00:00"/>
    <x v="0"/>
    <x v="0"/>
    <x v="2"/>
    <s v="Cheyenne Light Fuel &amp; Power Co"/>
    <x v="5"/>
    <x v="9"/>
  </r>
  <r>
    <n v="5"/>
    <n v="103"/>
    <x v="135"/>
    <s v="101000 Plant In Service"/>
    <n v="1"/>
    <n v="0"/>
    <n v="0"/>
    <n v="0"/>
    <n v="0"/>
    <n v="0"/>
    <n v="0"/>
    <n v="0"/>
    <s v="Wyoming"/>
    <d v="2021-12-01T00:00:00"/>
    <x v="0"/>
    <x v="1"/>
    <x v="2"/>
    <s v="Cheyenne Light Fuel &amp; Power Co"/>
    <x v="5"/>
    <x v="9"/>
  </r>
  <r>
    <n v="5"/>
    <n v="103"/>
    <x v="135"/>
    <s v="101000 Plant In Service"/>
    <n v="1"/>
    <n v="0"/>
    <n v="0"/>
    <n v="0"/>
    <n v="0"/>
    <n v="0"/>
    <n v="0"/>
    <n v="0"/>
    <s v="Wyoming"/>
    <d v="2021-12-01T00:00:00"/>
    <x v="0"/>
    <x v="2"/>
    <x v="2"/>
    <s v="Cheyenne Light Fuel &amp; Power Co"/>
    <x v="5"/>
    <x v="9"/>
  </r>
  <r>
    <n v="5"/>
    <n v="103"/>
    <x v="135"/>
    <s v="101000 Plant In Service"/>
    <n v="1"/>
    <n v="0"/>
    <n v="0"/>
    <n v="0"/>
    <n v="0"/>
    <n v="0"/>
    <n v="0"/>
    <n v="0"/>
    <s v="Wyoming"/>
    <d v="2021-12-01T00:00:00"/>
    <x v="0"/>
    <x v="3"/>
    <x v="2"/>
    <s v="Cheyenne Light Fuel &amp; Power Co"/>
    <x v="5"/>
    <x v="9"/>
  </r>
  <r>
    <n v="5"/>
    <n v="103"/>
    <x v="135"/>
    <s v="101000 Plant In Service"/>
    <n v="1"/>
    <n v="0"/>
    <n v="0"/>
    <n v="0"/>
    <n v="0"/>
    <n v="0"/>
    <n v="0"/>
    <n v="0"/>
    <s v="Wyoming"/>
    <d v="2021-12-01T00:00:00"/>
    <x v="0"/>
    <x v="4"/>
    <x v="2"/>
    <s v="Cheyenne Light Fuel &amp; Power Co"/>
    <x v="5"/>
    <x v="9"/>
  </r>
  <r>
    <n v="5"/>
    <n v="103"/>
    <x v="135"/>
    <s v="101000 Plant In Service"/>
    <n v="1"/>
    <n v="0"/>
    <n v="0"/>
    <n v="0"/>
    <n v="0"/>
    <n v="0"/>
    <n v="0"/>
    <n v="0"/>
    <s v="Wyoming"/>
    <d v="2021-12-01T00:00:00"/>
    <x v="0"/>
    <x v="5"/>
    <x v="2"/>
    <s v="Cheyenne Light Fuel &amp; Power Co"/>
    <x v="5"/>
    <x v="9"/>
  </r>
  <r>
    <n v="5"/>
    <n v="103"/>
    <x v="135"/>
    <s v="101000 Plant In Service"/>
    <n v="1"/>
    <n v="0"/>
    <n v="0"/>
    <n v="0"/>
    <n v="0"/>
    <n v="0"/>
    <n v="0"/>
    <n v="0"/>
    <s v="Wyoming"/>
    <d v="2021-12-01T00:00:00"/>
    <x v="0"/>
    <x v="6"/>
    <x v="2"/>
    <s v="Cheyenne Light Fuel &amp; Power Co"/>
    <x v="5"/>
    <x v="9"/>
  </r>
  <r>
    <n v="5"/>
    <n v="103"/>
    <x v="135"/>
    <s v="101000 Plant In Service"/>
    <n v="1"/>
    <n v="0"/>
    <n v="0"/>
    <n v="0"/>
    <n v="0"/>
    <n v="0"/>
    <n v="0"/>
    <n v="0"/>
    <s v="Wyoming"/>
    <d v="2021-12-01T00:00:00"/>
    <x v="0"/>
    <x v="7"/>
    <x v="2"/>
    <s v="Cheyenne Light Fuel &amp; Power Co"/>
    <x v="5"/>
    <x v="9"/>
  </r>
  <r>
    <n v="5"/>
    <n v="103"/>
    <x v="135"/>
    <s v="101000 Plant In Service"/>
    <n v="1"/>
    <n v="0"/>
    <n v="0"/>
    <n v="0"/>
    <n v="0"/>
    <n v="0"/>
    <n v="0"/>
    <n v="0"/>
    <s v="Wyoming"/>
    <d v="2021-12-01T00:00:00"/>
    <x v="0"/>
    <x v="8"/>
    <x v="2"/>
    <s v="Cheyenne Light Fuel &amp; Power Co"/>
    <x v="5"/>
    <x v="9"/>
  </r>
  <r>
    <n v="5"/>
    <n v="103"/>
    <x v="135"/>
    <s v="101000 Plant In Service"/>
    <n v="1"/>
    <n v="0"/>
    <n v="0"/>
    <n v="0"/>
    <n v="0"/>
    <n v="0"/>
    <n v="0"/>
    <n v="0"/>
    <s v="Wyoming"/>
    <d v="2021-12-01T00:00:00"/>
    <x v="0"/>
    <x v="9"/>
    <x v="2"/>
    <s v="Cheyenne Light Fuel &amp; Power Co"/>
    <x v="5"/>
    <x v="9"/>
  </r>
  <r>
    <n v="5"/>
    <n v="103"/>
    <x v="135"/>
    <s v="101000 Plant In Service"/>
    <n v="1"/>
    <n v="0"/>
    <n v="0"/>
    <n v="0"/>
    <n v="0"/>
    <n v="0"/>
    <n v="0"/>
    <n v="0"/>
    <s v="Wyoming"/>
    <d v="2021-12-01T00:00:00"/>
    <x v="0"/>
    <x v="10"/>
    <x v="2"/>
    <s v="Cheyenne Light Fuel &amp; Power Co"/>
    <x v="5"/>
    <x v="9"/>
  </r>
  <r>
    <n v="5"/>
    <n v="103"/>
    <x v="135"/>
    <s v="101000 Plant In Service"/>
    <n v="1"/>
    <n v="0"/>
    <n v="0"/>
    <n v="0"/>
    <n v="0"/>
    <n v="0"/>
    <n v="0"/>
    <n v="0"/>
    <s v="Wyoming"/>
    <d v="2021-12-01T00:00:00"/>
    <x v="0"/>
    <x v="11"/>
    <x v="2"/>
    <s v="Cheyenne Light Fuel &amp; Power Co"/>
    <x v="5"/>
    <x v="9"/>
  </r>
  <r>
    <n v="5"/>
    <n v="103"/>
    <x v="135"/>
    <s v="101000 Plant In Service"/>
    <n v="1"/>
    <n v="0"/>
    <n v="0"/>
    <n v="0"/>
    <n v="0"/>
    <n v="0"/>
    <n v="0"/>
    <n v="0"/>
    <s v="Wyoming"/>
    <d v="2021-12-01T00:00:00"/>
    <x v="0"/>
    <x v="12"/>
    <x v="2"/>
    <s v="Cheyenne Light Fuel &amp; Power Co"/>
    <x v="5"/>
    <x v="9"/>
  </r>
  <r>
    <n v="5"/>
    <n v="103"/>
    <x v="136"/>
    <s v="101000 Plant In Service"/>
    <n v="1"/>
    <n v="0"/>
    <n v="0"/>
    <n v="0"/>
    <n v="0"/>
    <n v="0"/>
    <n v="0"/>
    <n v="0"/>
    <s v="Wyoming"/>
    <d v="2021-12-01T00:00:00"/>
    <x v="0"/>
    <x v="0"/>
    <x v="2"/>
    <s v="Cheyenne Light Fuel &amp; Power Co"/>
    <x v="5"/>
    <x v="10"/>
  </r>
  <r>
    <n v="5"/>
    <n v="103"/>
    <x v="136"/>
    <s v="101000 Plant In Service"/>
    <n v="1"/>
    <n v="0"/>
    <n v="0"/>
    <n v="0"/>
    <n v="0"/>
    <n v="0"/>
    <n v="0"/>
    <n v="0"/>
    <s v="Wyoming"/>
    <d v="2021-12-01T00:00:00"/>
    <x v="0"/>
    <x v="1"/>
    <x v="2"/>
    <s v="Cheyenne Light Fuel &amp; Power Co"/>
    <x v="5"/>
    <x v="10"/>
  </r>
  <r>
    <n v="5"/>
    <n v="103"/>
    <x v="136"/>
    <s v="101000 Plant In Service"/>
    <n v="1"/>
    <n v="0"/>
    <n v="0"/>
    <n v="0"/>
    <n v="0"/>
    <n v="0"/>
    <n v="0"/>
    <n v="0"/>
    <s v="Wyoming"/>
    <d v="2021-12-01T00:00:00"/>
    <x v="0"/>
    <x v="2"/>
    <x v="2"/>
    <s v="Cheyenne Light Fuel &amp; Power Co"/>
    <x v="5"/>
    <x v="10"/>
  </r>
  <r>
    <n v="5"/>
    <n v="103"/>
    <x v="136"/>
    <s v="101000 Plant In Service"/>
    <n v="1"/>
    <n v="0"/>
    <n v="0"/>
    <n v="0"/>
    <n v="0"/>
    <n v="0"/>
    <n v="0"/>
    <n v="0"/>
    <s v="Wyoming"/>
    <d v="2021-12-01T00:00:00"/>
    <x v="0"/>
    <x v="3"/>
    <x v="2"/>
    <s v="Cheyenne Light Fuel &amp; Power Co"/>
    <x v="5"/>
    <x v="10"/>
  </r>
  <r>
    <n v="5"/>
    <n v="103"/>
    <x v="136"/>
    <s v="101000 Plant In Service"/>
    <n v="1"/>
    <n v="0"/>
    <n v="0"/>
    <n v="0"/>
    <n v="0"/>
    <n v="0"/>
    <n v="0"/>
    <n v="0"/>
    <s v="Wyoming"/>
    <d v="2021-12-01T00:00:00"/>
    <x v="0"/>
    <x v="4"/>
    <x v="2"/>
    <s v="Cheyenne Light Fuel &amp; Power Co"/>
    <x v="5"/>
    <x v="10"/>
  </r>
  <r>
    <n v="5"/>
    <n v="103"/>
    <x v="136"/>
    <s v="101000 Plant In Service"/>
    <n v="1"/>
    <n v="0"/>
    <n v="0"/>
    <n v="0"/>
    <n v="0"/>
    <n v="0"/>
    <n v="0"/>
    <n v="0"/>
    <s v="Wyoming"/>
    <d v="2021-12-01T00:00:00"/>
    <x v="0"/>
    <x v="5"/>
    <x v="2"/>
    <s v="Cheyenne Light Fuel &amp; Power Co"/>
    <x v="5"/>
    <x v="10"/>
  </r>
  <r>
    <n v="5"/>
    <n v="103"/>
    <x v="136"/>
    <s v="101000 Plant In Service"/>
    <n v="1"/>
    <n v="0"/>
    <n v="0"/>
    <n v="0"/>
    <n v="0"/>
    <n v="0"/>
    <n v="0"/>
    <n v="0"/>
    <s v="Wyoming"/>
    <d v="2021-12-01T00:00:00"/>
    <x v="0"/>
    <x v="6"/>
    <x v="2"/>
    <s v="Cheyenne Light Fuel &amp; Power Co"/>
    <x v="5"/>
    <x v="10"/>
  </r>
  <r>
    <n v="5"/>
    <n v="103"/>
    <x v="136"/>
    <s v="101000 Plant In Service"/>
    <n v="1"/>
    <n v="0"/>
    <n v="0"/>
    <n v="0"/>
    <n v="0"/>
    <n v="0"/>
    <n v="0"/>
    <n v="0"/>
    <s v="Wyoming"/>
    <d v="2021-12-01T00:00:00"/>
    <x v="0"/>
    <x v="7"/>
    <x v="2"/>
    <s v="Cheyenne Light Fuel &amp; Power Co"/>
    <x v="5"/>
    <x v="10"/>
  </r>
  <r>
    <n v="5"/>
    <n v="103"/>
    <x v="136"/>
    <s v="101000 Plant In Service"/>
    <n v="1"/>
    <n v="0"/>
    <n v="0"/>
    <n v="0"/>
    <n v="0"/>
    <n v="0"/>
    <n v="0"/>
    <n v="0"/>
    <s v="Wyoming"/>
    <d v="2021-12-01T00:00:00"/>
    <x v="0"/>
    <x v="8"/>
    <x v="2"/>
    <s v="Cheyenne Light Fuel &amp; Power Co"/>
    <x v="5"/>
    <x v="10"/>
  </r>
  <r>
    <n v="5"/>
    <n v="103"/>
    <x v="136"/>
    <s v="101000 Plant In Service"/>
    <n v="1"/>
    <n v="0"/>
    <n v="0"/>
    <n v="0"/>
    <n v="0"/>
    <n v="0"/>
    <n v="0"/>
    <n v="0"/>
    <s v="Wyoming"/>
    <d v="2021-12-01T00:00:00"/>
    <x v="0"/>
    <x v="9"/>
    <x v="2"/>
    <s v="Cheyenne Light Fuel &amp; Power Co"/>
    <x v="5"/>
    <x v="10"/>
  </r>
  <r>
    <n v="5"/>
    <n v="103"/>
    <x v="136"/>
    <s v="101000 Plant In Service"/>
    <n v="1"/>
    <n v="0"/>
    <n v="0"/>
    <n v="0"/>
    <n v="0"/>
    <n v="0"/>
    <n v="0"/>
    <n v="0"/>
    <s v="Wyoming"/>
    <d v="2021-12-01T00:00:00"/>
    <x v="0"/>
    <x v="10"/>
    <x v="2"/>
    <s v="Cheyenne Light Fuel &amp; Power Co"/>
    <x v="5"/>
    <x v="10"/>
  </r>
  <r>
    <n v="5"/>
    <n v="103"/>
    <x v="136"/>
    <s v="101000 Plant In Service"/>
    <n v="1"/>
    <n v="0"/>
    <n v="0"/>
    <n v="0"/>
    <n v="0"/>
    <n v="0"/>
    <n v="0"/>
    <n v="0"/>
    <s v="Wyoming"/>
    <d v="2021-12-01T00:00:00"/>
    <x v="0"/>
    <x v="11"/>
    <x v="2"/>
    <s v="Cheyenne Light Fuel &amp; Power Co"/>
    <x v="5"/>
    <x v="10"/>
  </r>
  <r>
    <n v="5"/>
    <n v="103"/>
    <x v="136"/>
    <s v="101000 Plant In Service"/>
    <n v="1"/>
    <n v="0"/>
    <n v="0"/>
    <n v="0"/>
    <n v="0"/>
    <n v="0"/>
    <n v="0"/>
    <n v="0"/>
    <s v="Wyoming"/>
    <d v="2021-12-01T00:00:00"/>
    <x v="0"/>
    <x v="12"/>
    <x v="2"/>
    <s v="Cheyenne Light Fuel &amp; Power Co"/>
    <x v="5"/>
    <x v="10"/>
  </r>
  <r>
    <n v="5"/>
    <n v="122"/>
    <x v="22"/>
    <s v="101001 Plant In-Service-Intangibles"/>
    <n v="1"/>
    <n v="0"/>
    <n v="0"/>
    <n v="0"/>
    <n v="0"/>
    <n v="0"/>
    <n v="0"/>
    <n v="0"/>
    <s v="Wyoming"/>
    <d v="2021-12-01T00:00:00"/>
    <x v="0"/>
    <x v="0"/>
    <x v="0"/>
    <s v="Cheyenne Light Fuel &amp; Power Co"/>
    <x v="0"/>
    <x v="1"/>
  </r>
  <r>
    <n v="5"/>
    <n v="122"/>
    <x v="22"/>
    <s v="101001 Plant In-Service-Intangibles"/>
    <n v="1"/>
    <n v="0"/>
    <n v="0"/>
    <n v="0"/>
    <n v="0"/>
    <n v="0"/>
    <n v="0"/>
    <n v="0"/>
    <s v="Wyoming"/>
    <d v="2021-12-01T00:00:00"/>
    <x v="0"/>
    <x v="1"/>
    <x v="0"/>
    <s v="Cheyenne Light Fuel &amp; Power Co"/>
    <x v="0"/>
    <x v="1"/>
  </r>
  <r>
    <n v="5"/>
    <n v="122"/>
    <x v="22"/>
    <s v="101001 Plant In-Service-Intangibles"/>
    <n v="1"/>
    <n v="0"/>
    <n v="0"/>
    <n v="0"/>
    <n v="0"/>
    <n v="0"/>
    <n v="0"/>
    <n v="0"/>
    <s v="Wyoming"/>
    <d v="2021-12-01T00:00:00"/>
    <x v="0"/>
    <x v="2"/>
    <x v="0"/>
    <s v="Cheyenne Light Fuel &amp; Power Co"/>
    <x v="0"/>
    <x v="1"/>
  </r>
  <r>
    <n v="5"/>
    <n v="122"/>
    <x v="22"/>
    <s v="101001 Plant In-Service-Intangibles"/>
    <n v="1"/>
    <n v="0"/>
    <n v="0"/>
    <n v="0"/>
    <n v="0"/>
    <n v="0"/>
    <n v="0"/>
    <n v="0"/>
    <s v="Wyoming"/>
    <d v="2021-12-01T00:00:00"/>
    <x v="0"/>
    <x v="3"/>
    <x v="0"/>
    <s v="Cheyenne Light Fuel &amp; Power Co"/>
    <x v="0"/>
    <x v="1"/>
  </r>
  <r>
    <n v="5"/>
    <n v="122"/>
    <x v="22"/>
    <s v="101001 Plant In-Service-Intangibles"/>
    <n v="1"/>
    <n v="0"/>
    <n v="0"/>
    <n v="0"/>
    <n v="0"/>
    <n v="0"/>
    <n v="0"/>
    <n v="0"/>
    <s v="Wyoming"/>
    <d v="2021-12-01T00:00:00"/>
    <x v="0"/>
    <x v="4"/>
    <x v="0"/>
    <s v="Cheyenne Light Fuel &amp; Power Co"/>
    <x v="0"/>
    <x v="1"/>
  </r>
  <r>
    <n v="5"/>
    <n v="122"/>
    <x v="22"/>
    <s v="101001 Plant In-Service-Intangibles"/>
    <n v="1"/>
    <n v="0"/>
    <n v="0"/>
    <n v="0"/>
    <n v="0"/>
    <n v="0"/>
    <n v="0"/>
    <n v="0"/>
    <s v="Wyoming"/>
    <d v="2021-12-01T00:00:00"/>
    <x v="0"/>
    <x v="5"/>
    <x v="0"/>
    <s v="Cheyenne Light Fuel &amp; Power Co"/>
    <x v="0"/>
    <x v="1"/>
  </r>
  <r>
    <n v="5"/>
    <n v="122"/>
    <x v="22"/>
    <s v="101001 Plant In-Service-Intangibles"/>
    <n v="1"/>
    <n v="0"/>
    <n v="0"/>
    <n v="0"/>
    <n v="0"/>
    <n v="0"/>
    <n v="0"/>
    <n v="0"/>
    <s v="Wyoming"/>
    <d v="2021-12-01T00:00:00"/>
    <x v="0"/>
    <x v="6"/>
    <x v="0"/>
    <s v="Cheyenne Light Fuel &amp; Power Co"/>
    <x v="0"/>
    <x v="1"/>
  </r>
  <r>
    <n v="5"/>
    <n v="122"/>
    <x v="22"/>
    <s v="101001 Plant In-Service-Intangibles"/>
    <n v="1"/>
    <n v="0"/>
    <n v="0"/>
    <n v="0"/>
    <n v="0"/>
    <n v="0"/>
    <n v="0"/>
    <n v="0"/>
    <s v="Wyoming"/>
    <d v="2021-12-01T00:00:00"/>
    <x v="0"/>
    <x v="7"/>
    <x v="0"/>
    <s v="Cheyenne Light Fuel &amp; Power Co"/>
    <x v="0"/>
    <x v="1"/>
  </r>
  <r>
    <n v="5"/>
    <n v="122"/>
    <x v="22"/>
    <s v="101001 Plant In-Service-Intangibles"/>
    <n v="1"/>
    <n v="0"/>
    <n v="0"/>
    <n v="0"/>
    <n v="0"/>
    <n v="0"/>
    <n v="0"/>
    <n v="0"/>
    <s v="Wyoming"/>
    <d v="2021-12-01T00:00:00"/>
    <x v="0"/>
    <x v="8"/>
    <x v="0"/>
    <s v="Cheyenne Light Fuel &amp; Power Co"/>
    <x v="0"/>
    <x v="1"/>
  </r>
  <r>
    <n v="5"/>
    <n v="122"/>
    <x v="22"/>
    <s v="101001 Plant In-Service-Intangibles"/>
    <n v="1"/>
    <n v="0"/>
    <n v="0"/>
    <n v="0"/>
    <n v="0"/>
    <n v="0"/>
    <n v="0"/>
    <n v="0"/>
    <s v="Wyoming"/>
    <d v="2021-12-01T00:00:00"/>
    <x v="0"/>
    <x v="9"/>
    <x v="0"/>
    <s v="Cheyenne Light Fuel &amp; Power Co"/>
    <x v="0"/>
    <x v="1"/>
  </r>
  <r>
    <n v="5"/>
    <n v="122"/>
    <x v="22"/>
    <s v="101001 Plant In-Service-Intangibles"/>
    <n v="1"/>
    <n v="0"/>
    <n v="0"/>
    <n v="0"/>
    <n v="0"/>
    <n v="0"/>
    <n v="0"/>
    <n v="0"/>
    <s v="Wyoming"/>
    <d v="2021-12-01T00:00:00"/>
    <x v="0"/>
    <x v="10"/>
    <x v="0"/>
    <s v="Cheyenne Light Fuel &amp; Power Co"/>
    <x v="0"/>
    <x v="1"/>
  </r>
  <r>
    <n v="5"/>
    <n v="122"/>
    <x v="22"/>
    <s v="101001 Plant In-Service-Intangibles"/>
    <n v="1"/>
    <n v="0"/>
    <n v="0"/>
    <n v="0"/>
    <n v="0"/>
    <n v="0"/>
    <n v="0"/>
    <n v="0"/>
    <s v="Wyoming"/>
    <d v="2021-12-01T00:00:00"/>
    <x v="0"/>
    <x v="11"/>
    <x v="0"/>
    <s v="Cheyenne Light Fuel &amp; Power Co"/>
    <x v="0"/>
    <x v="1"/>
  </r>
  <r>
    <n v="5"/>
    <n v="122"/>
    <x v="22"/>
    <s v="101001 Plant In-Service-Intangibles"/>
    <n v="1"/>
    <n v="0"/>
    <n v="0"/>
    <n v="0"/>
    <n v="0"/>
    <n v="0"/>
    <n v="0"/>
    <n v="0"/>
    <s v="Wyoming"/>
    <d v="2021-12-01T00:00:00"/>
    <x v="0"/>
    <x v="12"/>
    <x v="0"/>
    <s v="Cheyenne Light Fuel &amp; Power Co"/>
    <x v="0"/>
    <x v="1"/>
  </r>
  <r>
    <n v="5"/>
    <n v="103"/>
    <x v="137"/>
    <s v="101001 Plant In-Service-Intangibles"/>
    <n v="1"/>
    <n v="0"/>
    <n v="0"/>
    <n v="0"/>
    <n v="0"/>
    <n v="0"/>
    <n v="0"/>
    <n v="0"/>
    <s v="Wyoming"/>
    <d v="2021-12-01T00:00:00"/>
    <x v="0"/>
    <x v="0"/>
    <x v="2"/>
    <s v="Cheyenne Light Fuel &amp; Power Co"/>
    <x v="5"/>
    <x v="53"/>
  </r>
  <r>
    <n v="5"/>
    <n v="103"/>
    <x v="137"/>
    <s v="101001 Plant In-Service-Intangibles"/>
    <n v="1"/>
    <n v="0"/>
    <n v="0"/>
    <n v="0"/>
    <n v="0"/>
    <n v="0"/>
    <n v="0"/>
    <n v="0"/>
    <s v="Wyoming"/>
    <d v="2021-12-01T00:00:00"/>
    <x v="0"/>
    <x v="1"/>
    <x v="2"/>
    <s v="Cheyenne Light Fuel &amp; Power Co"/>
    <x v="5"/>
    <x v="53"/>
  </r>
  <r>
    <n v="5"/>
    <n v="103"/>
    <x v="137"/>
    <s v="101001 Plant In-Service-Intangibles"/>
    <n v="1"/>
    <n v="0"/>
    <n v="0"/>
    <n v="0"/>
    <n v="0"/>
    <n v="0"/>
    <n v="0"/>
    <n v="0"/>
    <s v="Wyoming"/>
    <d v="2021-12-01T00:00:00"/>
    <x v="0"/>
    <x v="2"/>
    <x v="2"/>
    <s v="Cheyenne Light Fuel &amp; Power Co"/>
    <x v="5"/>
    <x v="53"/>
  </r>
  <r>
    <n v="5"/>
    <n v="103"/>
    <x v="137"/>
    <s v="101001 Plant In-Service-Intangibles"/>
    <n v="1"/>
    <n v="0"/>
    <n v="0"/>
    <n v="0"/>
    <n v="0"/>
    <n v="0"/>
    <n v="0"/>
    <n v="0"/>
    <s v="Wyoming"/>
    <d v="2021-12-01T00:00:00"/>
    <x v="0"/>
    <x v="3"/>
    <x v="2"/>
    <s v="Cheyenne Light Fuel &amp; Power Co"/>
    <x v="5"/>
    <x v="53"/>
  </r>
  <r>
    <n v="5"/>
    <n v="103"/>
    <x v="137"/>
    <s v="101001 Plant In-Service-Intangibles"/>
    <n v="1"/>
    <n v="0"/>
    <n v="0"/>
    <n v="0"/>
    <n v="0"/>
    <n v="0"/>
    <n v="0"/>
    <n v="0"/>
    <s v="Wyoming"/>
    <d v="2021-12-01T00:00:00"/>
    <x v="0"/>
    <x v="4"/>
    <x v="2"/>
    <s v="Cheyenne Light Fuel &amp; Power Co"/>
    <x v="5"/>
    <x v="53"/>
  </r>
  <r>
    <n v="5"/>
    <n v="103"/>
    <x v="137"/>
    <s v="101001 Plant In-Service-Intangibles"/>
    <n v="1"/>
    <n v="0"/>
    <n v="0"/>
    <n v="0"/>
    <n v="0"/>
    <n v="0"/>
    <n v="0"/>
    <n v="0"/>
    <s v="Wyoming"/>
    <d v="2021-12-01T00:00:00"/>
    <x v="0"/>
    <x v="5"/>
    <x v="2"/>
    <s v="Cheyenne Light Fuel &amp; Power Co"/>
    <x v="5"/>
    <x v="53"/>
  </r>
  <r>
    <n v="5"/>
    <n v="103"/>
    <x v="137"/>
    <s v="101001 Plant In-Service-Intangibles"/>
    <n v="1"/>
    <n v="0"/>
    <n v="0"/>
    <n v="0"/>
    <n v="0"/>
    <n v="0"/>
    <n v="0"/>
    <n v="0"/>
    <s v="Wyoming"/>
    <d v="2021-12-01T00:00:00"/>
    <x v="0"/>
    <x v="6"/>
    <x v="2"/>
    <s v="Cheyenne Light Fuel &amp; Power Co"/>
    <x v="5"/>
    <x v="53"/>
  </r>
  <r>
    <n v="5"/>
    <n v="103"/>
    <x v="137"/>
    <s v="101001 Plant In-Service-Intangibles"/>
    <n v="1"/>
    <n v="0"/>
    <n v="0"/>
    <n v="0"/>
    <n v="0"/>
    <n v="0"/>
    <n v="0"/>
    <n v="0"/>
    <s v="Wyoming"/>
    <d v="2021-12-01T00:00:00"/>
    <x v="0"/>
    <x v="7"/>
    <x v="2"/>
    <s v="Cheyenne Light Fuel &amp; Power Co"/>
    <x v="5"/>
    <x v="53"/>
  </r>
  <r>
    <n v="5"/>
    <n v="103"/>
    <x v="137"/>
    <s v="101001 Plant In-Service-Intangibles"/>
    <n v="1"/>
    <n v="0"/>
    <n v="0"/>
    <n v="0"/>
    <n v="0"/>
    <n v="0"/>
    <n v="0"/>
    <n v="0"/>
    <s v="Wyoming"/>
    <d v="2021-12-01T00:00:00"/>
    <x v="0"/>
    <x v="8"/>
    <x v="2"/>
    <s v="Cheyenne Light Fuel &amp; Power Co"/>
    <x v="5"/>
    <x v="53"/>
  </r>
  <r>
    <n v="5"/>
    <n v="103"/>
    <x v="137"/>
    <s v="101001 Plant In-Service-Intangibles"/>
    <n v="1"/>
    <n v="0"/>
    <n v="0"/>
    <n v="0"/>
    <n v="0"/>
    <n v="0"/>
    <n v="0"/>
    <n v="0"/>
    <s v="Wyoming"/>
    <d v="2021-12-01T00:00:00"/>
    <x v="0"/>
    <x v="9"/>
    <x v="2"/>
    <s v="Cheyenne Light Fuel &amp; Power Co"/>
    <x v="5"/>
    <x v="53"/>
  </r>
  <r>
    <n v="5"/>
    <n v="103"/>
    <x v="137"/>
    <s v="101001 Plant In-Service-Intangibles"/>
    <n v="1"/>
    <n v="0"/>
    <n v="0"/>
    <n v="0"/>
    <n v="0"/>
    <n v="0"/>
    <n v="0"/>
    <n v="0"/>
    <s v="Wyoming"/>
    <d v="2021-12-01T00:00:00"/>
    <x v="0"/>
    <x v="10"/>
    <x v="2"/>
    <s v="Cheyenne Light Fuel &amp; Power Co"/>
    <x v="5"/>
    <x v="53"/>
  </r>
  <r>
    <n v="5"/>
    <n v="103"/>
    <x v="137"/>
    <s v="101001 Plant In-Service-Intangibles"/>
    <n v="1"/>
    <n v="0"/>
    <n v="0"/>
    <n v="0"/>
    <n v="0"/>
    <n v="0"/>
    <n v="0"/>
    <n v="0"/>
    <s v="Wyoming"/>
    <d v="2021-12-01T00:00:00"/>
    <x v="0"/>
    <x v="11"/>
    <x v="2"/>
    <s v="Cheyenne Light Fuel &amp; Power Co"/>
    <x v="5"/>
    <x v="53"/>
  </r>
  <r>
    <n v="5"/>
    <n v="103"/>
    <x v="137"/>
    <s v="101001 Plant In-Service-Intangibles"/>
    <n v="1"/>
    <n v="0"/>
    <n v="0"/>
    <n v="0"/>
    <n v="0"/>
    <n v="0"/>
    <n v="0"/>
    <n v="0"/>
    <s v="Wyoming"/>
    <d v="2021-12-01T00:00:00"/>
    <x v="0"/>
    <x v="12"/>
    <x v="2"/>
    <s v="Cheyenne Light Fuel &amp; Power Co"/>
    <x v="5"/>
    <x v="53"/>
  </r>
  <r>
    <n v="5"/>
    <n v="999"/>
    <x v="5"/>
    <s v="106000 Completed Constr not Classfd"/>
    <n v="1"/>
    <n v="0"/>
    <n v="0"/>
    <n v="0"/>
    <n v="0"/>
    <n v="0"/>
    <n v="0"/>
    <n v="0"/>
    <s v="Wyoming"/>
    <d v="2021-12-01T00:00:00"/>
    <x v="0"/>
    <x v="0"/>
    <x v="1"/>
    <s v="Cheyenne Light Fuel &amp; Power Co"/>
    <x v="1"/>
    <x v="3"/>
  </r>
  <r>
    <n v="5"/>
    <n v="999"/>
    <x v="5"/>
    <s v="106000 Completed Constr not Classfd"/>
    <n v="1"/>
    <n v="0"/>
    <n v="0"/>
    <n v="0"/>
    <n v="0"/>
    <n v="0"/>
    <n v="0"/>
    <n v="0"/>
    <s v="Wyoming"/>
    <d v="2021-12-01T00:00:00"/>
    <x v="0"/>
    <x v="1"/>
    <x v="1"/>
    <s v="Cheyenne Light Fuel &amp; Power Co"/>
    <x v="1"/>
    <x v="3"/>
  </r>
  <r>
    <n v="5"/>
    <n v="999"/>
    <x v="5"/>
    <s v="106000 Completed Constr not Classfd"/>
    <n v="1"/>
    <n v="0"/>
    <n v="0"/>
    <n v="0"/>
    <n v="0"/>
    <n v="0"/>
    <n v="0"/>
    <n v="0"/>
    <s v="Wyoming"/>
    <d v="2021-12-01T00:00:00"/>
    <x v="0"/>
    <x v="2"/>
    <x v="1"/>
    <s v="Cheyenne Light Fuel &amp; Power Co"/>
    <x v="1"/>
    <x v="3"/>
  </r>
  <r>
    <n v="5"/>
    <n v="999"/>
    <x v="5"/>
    <s v="106000 Completed Constr not Classfd"/>
    <n v="1"/>
    <n v="0"/>
    <n v="0"/>
    <n v="0"/>
    <n v="0"/>
    <n v="0"/>
    <n v="0"/>
    <n v="0"/>
    <s v="Wyoming"/>
    <d v="2021-12-01T00:00:00"/>
    <x v="0"/>
    <x v="3"/>
    <x v="1"/>
    <s v="Cheyenne Light Fuel &amp; Power Co"/>
    <x v="1"/>
    <x v="3"/>
  </r>
  <r>
    <n v="5"/>
    <n v="999"/>
    <x v="5"/>
    <s v="106000 Completed Constr not Classfd"/>
    <n v="1"/>
    <n v="0"/>
    <n v="0"/>
    <n v="0"/>
    <n v="0"/>
    <n v="0"/>
    <n v="0"/>
    <n v="0"/>
    <s v="Wyoming"/>
    <d v="2021-12-01T00:00:00"/>
    <x v="0"/>
    <x v="4"/>
    <x v="1"/>
    <s v="Cheyenne Light Fuel &amp; Power Co"/>
    <x v="1"/>
    <x v="3"/>
  </r>
  <r>
    <n v="5"/>
    <n v="999"/>
    <x v="5"/>
    <s v="106000 Completed Constr not Classfd"/>
    <n v="1"/>
    <n v="0"/>
    <n v="264582.37"/>
    <n v="0"/>
    <n v="0"/>
    <n v="0"/>
    <n v="0"/>
    <n v="264582.37"/>
    <s v="Wyoming"/>
    <d v="2021-12-01T00:00:00"/>
    <x v="0"/>
    <x v="5"/>
    <x v="1"/>
    <s v="Cheyenne Light Fuel &amp; Power Co"/>
    <x v="1"/>
    <x v="3"/>
  </r>
  <r>
    <n v="5"/>
    <n v="999"/>
    <x v="5"/>
    <s v="106000 Completed Constr not Classfd"/>
    <n v="1"/>
    <n v="264582.37"/>
    <n v="2623.9500000000003"/>
    <n v="0"/>
    <n v="0"/>
    <n v="0"/>
    <n v="0"/>
    <n v="267206.32"/>
    <s v="Wyoming"/>
    <d v="2021-12-01T00:00:00"/>
    <x v="0"/>
    <x v="6"/>
    <x v="1"/>
    <s v="Cheyenne Light Fuel &amp; Power Co"/>
    <x v="1"/>
    <x v="3"/>
  </r>
  <r>
    <n v="5"/>
    <n v="999"/>
    <x v="5"/>
    <s v="106000 Completed Constr not Classfd"/>
    <n v="1"/>
    <n v="267206.32"/>
    <n v="29457.09"/>
    <n v="0"/>
    <n v="0"/>
    <n v="0"/>
    <n v="0"/>
    <n v="296663.41000000003"/>
    <s v="Wyoming"/>
    <d v="2021-12-01T00:00:00"/>
    <x v="0"/>
    <x v="7"/>
    <x v="1"/>
    <s v="Cheyenne Light Fuel &amp; Power Co"/>
    <x v="1"/>
    <x v="3"/>
  </r>
  <r>
    <n v="5"/>
    <n v="999"/>
    <x v="5"/>
    <s v="106000 Completed Constr not Classfd"/>
    <n v="1"/>
    <n v="296663.41000000003"/>
    <n v="4062.05"/>
    <n v="0"/>
    <n v="0"/>
    <n v="0"/>
    <n v="0"/>
    <n v="300725.46000000002"/>
    <s v="Wyoming"/>
    <d v="2021-12-01T00:00:00"/>
    <x v="0"/>
    <x v="8"/>
    <x v="1"/>
    <s v="Cheyenne Light Fuel &amp; Power Co"/>
    <x v="1"/>
    <x v="3"/>
  </r>
  <r>
    <n v="5"/>
    <n v="999"/>
    <x v="5"/>
    <s v="106000 Completed Constr not Classfd"/>
    <n v="1"/>
    <n v="300725.46000000002"/>
    <n v="-300725.46000000002"/>
    <n v="0"/>
    <n v="0"/>
    <n v="0"/>
    <n v="0"/>
    <n v="0"/>
    <s v="Wyoming"/>
    <d v="2021-12-01T00:00:00"/>
    <x v="0"/>
    <x v="9"/>
    <x v="1"/>
    <s v="Cheyenne Light Fuel &amp; Power Co"/>
    <x v="1"/>
    <x v="3"/>
  </r>
  <r>
    <n v="5"/>
    <n v="999"/>
    <x v="5"/>
    <s v="106000 Completed Constr not Classfd"/>
    <n v="1"/>
    <n v="0"/>
    <n v="0"/>
    <n v="0"/>
    <n v="0"/>
    <n v="0"/>
    <n v="0"/>
    <n v="0"/>
    <s v="Wyoming"/>
    <d v="2021-12-01T00:00:00"/>
    <x v="0"/>
    <x v="10"/>
    <x v="1"/>
    <s v="Cheyenne Light Fuel &amp; Power Co"/>
    <x v="1"/>
    <x v="3"/>
  </r>
  <r>
    <n v="5"/>
    <n v="999"/>
    <x v="5"/>
    <s v="106000 Completed Constr not Classfd"/>
    <n v="1"/>
    <n v="0"/>
    <n v="0"/>
    <n v="0"/>
    <n v="0"/>
    <n v="0"/>
    <n v="0"/>
    <n v="0"/>
    <s v="Wyoming"/>
    <d v="2021-12-01T00:00:00"/>
    <x v="0"/>
    <x v="11"/>
    <x v="1"/>
    <s v="Cheyenne Light Fuel &amp; Power Co"/>
    <x v="1"/>
    <x v="3"/>
  </r>
  <r>
    <n v="5"/>
    <n v="999"/>
    <x v="5"/>
    <s v="106000 Completed Constr not Classfd"/>
    <n v="1"/>
    <n v="0"/>
    <n v="0"/>
    <n v="0"/>
    <n v="0"/>
    <n v="0"/>
    <n v="0"/>
    <n v="0"/>
    <s v="Wyoming"/>
    <d v="2021-12-01T00:00:00"/>
    <x v="0"/>
    <x v="12"/>
    <x v="1"/>
    <s v="Cheyenne Light Fuel &amp; Power Co"/>
    <x v="1"/>
    <x v="3"/>
  </r>
  <r>
    <n v="5"/>
    <n v="999"/>
    <x v="6"/>
    <s v="106000 Completed Constr not Classfd"/>
    <n v="1"/>
    <n v="0"/>
    <n v="0"/>
    <n v="0"/>
    <n v="0"/>
    <n v="0"/>
    <n v="0"/>
    <n v="0"/>
    <s v="Wyoming"/>
    <d v="2021-12-01T00:00:00"/>
    <x v="0"/>
    <x v="0"/>
    <x v="1"/>
    <s v="Cheyenne Light Fuel &amp; Power Co"/>
    <x v="1"/>
    <x v="3"/>
  </r>
  <r>
    <n v="5"/>
    <n v="999"/>
    <x v="6"/>
    <s v="106000 Completed Constr not Classfd"/>
    <n v="1"/>
    <n v="0"/>
    <n v="0"/>
    <n v="0"/>
    <n v="0"/>
    <n v="0"/>
    <n v="0"/>
    <n v="0"/>
    <s v="Wyoming"/>
    <d v="2021-12-01T00:00:00"/>
    <x v="0"/>
    <x v="1"/>
    <x v="1"/>
    <s v="Cheyenne Light Fuel &amp; Power Co"/>
    <x v="1"/>
    <x v="3"/>
  </r>
  <r>
    <n v="5"/>
    <n v="999"/>
    <x v="6"/>
    <s v="106000 Completed Constr not Classfd"/>
    <n v="1"/>
    <n v="0"/>
    <n v="0"/>
    <n v="0"/>
    <n v="0"/>
    <n v="0"/>
    <n v="0"/>
    <n v="0"/>
    <s v="Wyoming"/>
    <d v="2021-12-01T00:00:00"/>
    <x v="0"/>
    <x v="2"/>
    <x v="1"/>
    <s v="Cheyenne Light Fuel &amp; Power Co"/>
    <x v="1"/>
    <x v="3"/>
  </r>
  <r>
    <n v="5"/>
    <n v="999"/>
    <x v="6"/>
    <s v="106000 Completed Constr not Classfd"/>
    <n v="1"/>
    <n v="0"/>
    <n v="0"/>
    <n v="0"/>
    <n v="0"/>
    <n v="0"/>
    <n v="0"/>
    <n v="0"/>
    <s v="Wyoming"/>
    <d v="2021-12-01T00:00:00"/>
    <x v="0"/>
    <x v="3"/>
    <x v="1"/>
    <s v="Cheyenne Light Fuel &amp; Power Co"/>
    <x v="1"/>
    <x v="3"/>
  </r>
  <r>
    <n v="5"/>
    <n v="999"/>
    <x v="6"/>
    <s v="106000 Completed Constr not Classfd"/>
    <n v="1"/>
    <n v="0"/>
    <n v="0"/>
    <n v="0"/>
    <n v="0"/>
    <n v="0"/>
    <n v="0"/>
    <n v="0"/>
    <s v="Wyoming"/>
    <d v="2021-12-01T00:00:00"/>
    <x v="0"/>
    <x v="4"/>
    <x v="1"/>
    <s v="Cheyenne Light Fuel &amp; Power Co"/>
    <x v="1"/>
    <x v="3"/>
  </r>
  <r>
    <n v="5"/>
    <n v="999"/>
    <x v="6"/>
    <s v="106000 Completed Constr not Classfd"/>
    <n v="1"/>
    <n v="0"/>
    <n v="0"/>
    <n v="0"/>
    <n v="0"/>
    <n v="0"/>
    <n v="0"/>
    <n v="0"/>
    <s v="Wyoming"/>
    <d v="2021-12-01T00:00:00"/>
    <x v="0"/>
    <x v="5"/>
    <x v="1"/>
    <s v="Cheyenne Light Fuel &amp; Power Co"/>
    <x v="1"/>
    <x v="3"/>
  </r>
  <r>
    <n v="5"/>
    <n v="999"/>
    <x v="6"/>
    <s v="106000 Completed Constr not Classfd"/>
    <n v="1"/>
    <n v="0"/>
    <n v="0"/>
    <n v="0"/>
    <n v="0"/>
    <n v="0"/>
    <n v="0"/>
    <n v="0"/>
    <s v="Wyoming"/>
    <d v="2021-12-01T00:00:00"/>
    <x v="0"/>
    <x v="6"/>
    <x v="1"/>
    <s v="Cheyenne Light Fuel &amp; Power Co"/>
    <x v="1"/>
    <x v="3"/>
  </r>
  <r>
    <n v="5"/>
    <n v="999"/>
    <x v="6"/>
    <s v="106000 Completed Constr not Classfd"/>
    <n v="1"/>
    <n v="0"/>
    <n v="0"/>
    <n v="0"/>
    <n v="0"/>
    <n v="0"/>
    <n v="0"/>
    <n v="0"/>
    <s v="Wyoming"/>
    <d v="2021-12-01T00:00:00"/>
    <x v="0"/>
    <x v="7"/>
    <x v="1"/>
    <s v="Cheyenne Light Fuel &amp; Power Co"/>
    <x v="1"/>
    <x v="3"/>
  </r>
  <r>
    <n v="5"/>
    <n v="999"/>
    <x v="6"/>
    <s v="106000 Completed Constr not Classfd"/>
    <n v="1"/>
    <n v="0"/>
    <n v="0"/>
    <n v="0"/>
    <n v="0"/>
    <n v="0"/>
    <n v="0"/>
    <n v="0"/>
    <s v="Wyoming"/>
    <d v="2021-12-01T00:00:00"/>
    <x v="0"/>
    <x v="8"/>
    <x v="1"/>
    <s v="Cheyenne Light Fuel &amp; Power Co"/>
    <x v="1"/>
    <x v="3"/>
  </r>
  <r>
    <n v="5"/>
    <n v="999"/>
    <x v="6"/>
    <s v="106000 Completed Constr not Classfd"/>
    <n v="1"/>
    <n v="0"/>
    <n v="0"/>
    <n v="0"/>
    <n v="0"/>
    <n v="0"/>
    <n v="0"/>
    <n v="0"/>
    <s v="Wyoming"/>
    <d v="2021-12-01T00:00:00"/>
    <x v="0"/>
    <x v="9"/>
    <x v="1"/>
    <s v="Cheyenne Light Fuel &amp; Power Co"/>
    <x v="1"/>
    <x v="3"/>
  </r>
  <r>
    <n v="5"/>
    <n v="999"/>
    <x v="6"/>
    <s v="106000 Completed Constr not Classfd"/>
    <n v="1"/>
    <n v="0"/>
    <n v="0"/>
    <n v="0"/>
    <n v="0"/>
    <n v="0"/>
    <n v="0"/>
    <n v="0"/>
    <s v="Wyoming"/>
    <d v="2021-12-01T00:00:00"/>
    <x v="0"/>
    <x v="10"/>
    <x v="1"/>
    <s v="Cheyenne Light Fuel &amp; Power Co"/>
    <x v="1"/>
    <x v="3"/>
  </r>
  <r>
    <n v="5"/>
    <n v="999"/>
    <x v="6"/>
    <s v="106000 Completed Constr not Classfd"/>
    <n v="1"/>
    <n v="0"/>
    <n v="0"/>
    <n v="0"/>
    <n v="0"/>
    <n v="0"/>
    <n v="0"/>
    <n v="0"/>
    <s v="Wyoming"/>
    <d v="2021-12-01T00:00:00"/>
    <x v="0"/>
    <x v="11"/>
    <x v="1"/>
    <s v="Cheyenne Light Fuel &amp; Power Co"/>
    <x v="1"/>
    <x v="3"/>
  </r>
  <r>
    <n v="5"/>
    <n v="999"/>
    <x v="6"/>
    <s v="106000 Completed Constr not Classfd"/>
    <n v="1"/>
    <n v="0"/>
    <n v="0"/>
    <n v="0"/>
    <n v="0"/>
    <n v="0"/>
    <n v="0"/>
    <n v="0"/>
    <s v="Wyoming"/>
    <d v="2021-12-01T00:00:00"/>
    <x v="0"/>
    <x v="12"/>
    <x v="1"/>
    <s v="Cheyenne Light Fuel &amp; Power Co"/>
    <x v="1"/>
    <x v="3"/>
  </r>
  <r>
    <n v="5"/>
    <n v="999"/>
    <x v="138"/>
    <s v="106000 Completed Constr not Classfd"/>
    <n v="1"/>
    <n v="0"/>
    <n v="0"/>
    <n v="0"/>
    <n v="0"/>
    <n v="0"/>
    <n v="0"/>
    <n v="0"/>
    <s v="Wyoming"/>
    <d v="2021-12-01T00:00:00"/>
    <x v="0"/>
    <x v="0"/>
    <x v="1"/>
    <s v="Cheyenne Light Fuel &amp; Power Co"/>
    <x v="1"/>
    <x v="3"/>
  </r>
  <r>
    <n v="5"/>
    <n v="999"/>
    <x v="138"/>
    <s v="106000 Completed Constr not Classfd"/>
    <n v="1"/>
    <n v="0"/>
    <n v="0"/>
    <n v="0"/>
    <n v="0"/>
    <n v="0"/>
    <n v="0"/>
    <n v="0"/>
    <s v="Wyoming"/>
    <d v="2021-12-01T00:00:00"/>
    <x v="0"/>
    <x v="1"/>
    <x v="1"/>
    <s v="Cheyenne Light Fuel &amp; Power Co"/>
    <x v="1"/>
    <x v="3"/>
  </r>
  <r>
    <n v="5"/>
    <n v="999"/>
    <x v="138"/>
    <s v="106000 Completed Constr not Classfd"/>
    <n v="1"/>
    <n v="0"/>
    <n v="0"/>
    <n v="0"/>
    <n v="0"/>
    <n v="0"/>
    <n v="0"/>
    <n v="0"/>
    <s v="Wyoming"/>
    <d v="2021-12-01T00:00:00"/>
    <x v="0"/>
    <x v="2"/>
    <x v="1"/>
    <s v="Cheyenne Light Fuel &amp; Power Co"/>
    <x v="1"/>
    <x v="3"/>
  </r>
  <r>
    <n v="5"/>
    <n v="999"/>
    <x v="138"/>
    <s v="106000 Completed Constr not Classfd"/>
    <n v="1"/>
    <n v="0"/>
    <n v="0"/>
    <n v="0"/>
    <n v="0"/>
    <n v="0"/>
    <n v="0"/>
    <n v="0"/>
    <s v="Wyoming"/>
    <d v="2021-12-01T00:00:00"/>
    <x v="0"/>
    <x v="3"/>
    <x v="1"/>
    <s v="Cheyenne Light Fuel &amp; Power Co"/>
    <x v="1"/>
    <x v="3"/>
  </r>
  <r>
    <n v="5"/>
    <n v="999"/>
    <x v="138"/>
    <s v="106000 Completed Constr not Classfd"/>
    <n v="1"/>
    <n v="0"/>
    <n v="0"/>
    <n v="0"/>
    <n v="0"/>
    <n v="0"/>
    <n v="0"/>
    <n v="0"/>
    <s v="Wyoming"/>
    <d v="2021-12-01T00:00:00"/>
    <x v="0"/>
    <x v="4"/>
    <x v="1"/>
    <s v="Cheyenne Light Fuel &amp; Power Co"/>
    <x v="1"/>
    <x v="3"/>
  </r>
  <r>
    <n v="5"/>
    <n v="999"/>
    <x v="138"/>
    <s v="106000 Completed Constr not Classfd"/>
    <n v="1"/>
    <n v="0"/>
    <n v="0"/>
    <n v="0"/>
    <n v="0"/>
    <n v="0"/>
    <n v="0"/>
    <n v="0"/>
    <s v="Wyoming"/>
    <d v="2021-12-01T00:00:00"/>
    <x v="0"/>
    <x v="5"/>
    <x v="1"/>
    <s v="Cheyenne Light Fuel &amp; Power Co"/>
    <x v="1"/>
    <x v="3"/>
  </r>
  <r>
    <n v="5"/>
    <n v="999"/>
    <x v="138"/>
    <s v="106000 Completed Constr not Classfd"/>
    <n v="1"/>
    <n v="0"/>
    <n v="0"/>
    <n v="0"/>
    <n v="0"/>
    <n v="0"/>
    <n v="0"/>
    <n v="0"/>
    <s v="Wyoming"/>
    <d v="2021-12-01T00:00:00"/>
    <x v="0"/>
    <x v="6"/>
    <x v="1"/>
    <s v="Cheyenne Light Fuel &amp; Power Co"/>
    <x v="1"/>
    <x v="3"/>
  </r>
  <r>
    <n v="5"/>
    <n v="999"/>
    <x v="138"/>
    <s v="106000 Completed Constr not Classfd"/>
    <n v="1"/>
    <n v="0"/>
    <n v="0"/>
    <n v="0"/>
    <n v="0"/>
    <n v="0"/>
    <n v="0"/>
    <n v="0"/>
    <s v="Wyoming"/>
    <d v="2021-12-01T00:00:00"/>
    <x v="0"/>
    <x v="7"/>
    <x v="1"/>
    <s v="Cheyenne Light Fuel &amp; Power Co"/>
    <x v="1"/>
    <x v="3"/>
  </r>
  <r>
    <n v="5"/>
    <n v="999"/>
    <x v="138"/>
    <s v="106000 Completed Constr not Classfd"/>
    <n v="1"/>
    <n v="0"/>
    <n v="0"/>
    <n v="0"/>
    <n v="0"/>
    <n v="0"/>
    <n v="0"/>
    <n v="0"/>
    <s v="Wyoming"/>
    <d v="2021-12-01T00:00:00"/>
    <x v="0"/>
    <x v="8"/>
    <x v="1"/>
    <s v="Cheyenne Light Fuel &amp; Power Co"/>
    <x v="1"/>
    <x v="3"/>
  </r>
  <r>
    <n v="5"/>
    <n v="999"/>
    <x v="138"/>
    <s v="106000 Completed Constr not Classfd"/>
    <n v="1"/>
    <n v="0"/>
    <n v="0"/>
    <n v="0"/>
    <n v="0"/>
    <n v="0"/>
    <n v="0"/>
    <n v="0"/>
    <s v="Wyoming"/>
    <d v="2021-12-01T00:00:00"/>
    <x v="0"/>
    <x v="9"/>
    <x v="1"/>
    <s v="Cheyenne Light Fuel &amp; Power Co"/>
    <x v="1"/>
    <x v="3"/>
  </r>
  <r>
    <n v="5"/>
    <n v="999"/>
    <x v="138"/>
    <s v="106000 Completed Constr not Classfd"/>
    <n v="1"/>
    <n v="0"/>
    <n v="0"/>
    <n v="0"/>
    <n v="0"/>
    <n v="0"/>
    <n v="0"/>
    <n v="0"/>
    <s v="Wyoming"/>
    <d v="2021-12-01T00:00:00"/>
    <x v="0"/>
    <x v="10"/>
    <x v="1"/>
    <s v="Cheyenne Light Fuel &amp; Power Co"/>
    <x v="1"/>
    <x v="3"/>
  </r>
  <r>
    <n v="5"/>
    <n v="999"/>
    <x v="138"/>
    <s v="106000 Completed Constr not Classfd"/>
    <n v="1"/>
    <n v="0"/>
    <n v="0"/>
    <n v="0"/>
    <n v="0"/>
    <n v="0"/>
    <n v="0"/>
    <n v="0"/>
    <s v="Wyoming"/>
    <d v="2021-12-01T00:00:00"/>
    <x v="0"/>
    <x v="11"/>
    <x v="1"/>
    <s v="Cheyenne Light Fuel &amp; Power Co"/>
    <x v="1"/>
    <x v="3"/>
  </r>
  <r>
    <n v="5"/>
    <n v="999"/>
    <x v="138"/>
    <s v="106000 Completed Constr not Classfd"/>
    <n v="1"/>
    <n v="0"/>
    <n v="0"/>
    <n v="0"/>
    <n v="0"/>
    <n v="0"/>
    <n v="0"/>
    <n v="0"/>
    <s v="Wyoming"/>
    <d v="2021-12-01T00:00:00"/>
    <x v="0"/>
    <x v="12"/>
    <x v="1"/>
    <s v="Cheyenne Light Fuel &amp; Power Co"/>
    <x v="1"/>
    <x v="3"/>
  </r>
  <r>
    <n v="5"/>
    <n v="999"/>
    <x v="7"/>
    <s v="106000 Completed Constr not Classfd"/>
    <n v="1"/>
    <n v="0"/>
    <n v="0"/>
    <n v="0"/>
    <n v="0"/>
    <n v="0"/>
    <n v="0"/>
    <n v="0"/>
    <s v="Wyoming"/>
    <d v="2021-12-01T00:00:00"/>
    <x v="0"/>
    <x v="0"/>
    <x v="1"/>
    <s v="Cheyenne Light Fuel &amp; Power Co"/>
    <x v="1"/>
    <x v="0"/>
  </r>
  <r>
    <n v="5"/>
    <n v="999"/>
    <x v="7"/>
    <s v="106000 Completed Constr not Classfd"/>
    <n v="1"/>
    <n v="0"/>
    <n v="0"/>
    <n v="0"/>
    <n v="0"/>
    <n v="0"/>
    <n v="0"/>
    <n v="0"/>
    <s v="Wyoming"/>
    <d v="2021-12-01T00:00:00"/>
    <x v="0"/>
    <x v="1"/>
    <x v="1"/>
    <s v="Cheyenne Light Fuel &amp; Power Co"/>
    <x v="1"/>
    <x v="0"/>
  </r>
  <r>
    <n v="5"/>
    <n v="999"/>
    <x v="7"/>
    <s v="106000 Completed Constr not Classfd"/>
    <n v="1"/>
    <n v="0"/>
    <n v="0"/>
    <n v="0"/>
    <n v="0"/>
    <n v="0"/>
    <n v="0"/>
    <n v="0"/>
    <s v="Wyoming"/>
    <d v="2021-12-01T00:00:00"/>
    <x v="0"/>
    <x v="2"/>
    <x v="1"/>
    <s v="Cheyenne Light Fuel &amp; Power Co"/>
    <x v="1"/>
    <x v="0"/>
  </r>
  <r>
    <n v="5"/>
    <n v="999"/>
    <x v="7"/>
    <s v="106000 Completed Constr not Classfd"/>
    <n v="1"/>
    <n v="0"/>
    <n v="0"/>
    <n v="0"/>
    <n v="0"/>
    <n v="0"/>
    <n v="0"/>
    <n v="0"/>
    <s v="Wyoming"/>
    <d v="2021-12-01T00:00:00"/>
    <x v="0"/>
    <x v="3"/>
    <x v="1"/>
    <s v="Cheyenne Light Fuel &amp; Power Co"/>
    <x v="1"/>
    <x v="0"/>
  </r>
  <r>
    <n v="5"/>
    <n v="999"/>
    <x v="7"/>
    <s v="106000 Completed Constr not Classfd"/>
    <n v="1"/>
    <n v="0"/>
    <n v="0"/>
    <n v="0"/>
    <n v="0"/>
    <n v="0"/>
    <n v="0"/>
    <n v="0"/>
    <s v="Wyoming"/>
    <d v="2021-12-01T00:00:00"/>
    <x v="0"/>
    <x v="4"/>
    <x v="1"/>
    <s v="Cheyenne Light Fuel &amp; Power Co"/>
    <x v="1"/>
    <x v="0"/>
  </r>
  <r>
    <n v="5"/>
    <n v="999"/>
    <x v="7"/>
    <s v="106000 Completed Constr not Classfd"/>
    <n v="1"/>
    <n v="0"/>
    <n v="0"/>
    <n v="0"/>
    <n v="0"/>
    <n v="0"/>
    <n v="0"/>
    <n v="0"/>
    <s v="Wyoming"/>
    <d v="2021-12-01T00:00:00"/>
    <x v="0"/>
    <x v="5"/>
    <x v="1"/>
    <s v="Cheyenne Light Fuel &amp; Power Co"/>
    <x v="1"/>
    <x v="0"/>
  </r>
  <r>
    <n v="5"/>
    <n v="999"/>
    <x v="7"/>
    <s v="106000 Completed Constr not Classfd"/>
    <n v="1"/>
    <n v="0"/>
    <n v="0"/>
    <n v="0"/>
    <n v="0"/>
    <n v="0"/>
    <n v="0"/>
    <n v="0"/>
    <s v="Wyoming"/>
    <d v="2021-12-01T00:00:00"/>
    <x v="0"/>
    <x v="6"/>
    <x v="1"/>
    <s v="Cheyenne Light Fuel &amp; Power Co"/>
    <x v="1"/>
    <x v="0"/>
  </r>
  <r>
    <n v="5"/>
    <n v="999"/>
    <x v="7"/>
    <s v="106000 Completed Constr not Classfd"/>
    <n v="1"/>
    <n v="0"/>
    <n v="0"/>
    <n v="0"/>
    <n v="0"/>
    <n v="0"/>
    <n v="0"/>
    <n v="0"/>
    <s v="Wyoming"/>
    <d v="2021-12-01T00:00:00"/>
    <x v="0"/>
    <x v="7"/>
    <x v="1"/>
    <s v="Cheyenne Light Fuel &amp; Power Co"/>
    <x v="1"/>
    <x v="0"/>
  </r>
  <r>
    <n v="5"/>
    <n v="999"/>
    <x v="7"/>
    <s v="106000 Completed Constr not Classfd"/>
    <n v="1"/>
    <n v="0"/>
    <n v="0"/>
    <n v="0"/>
    <n v="0"/>
    <n v="0"/>
    <n v="0"/>
    <n v="0"/>
    <s v="Wyoming"/>
    <d v="2021-12-01T00:00:00"/>
    <x v="0"/>
    <x v="8"/>
    <x v="1"/>
    <s v="Cheyenne Light Fuel &amp; Power Co"/>
    <x v="1"/>
    <x v="0"/>
  </r>
  <r>
    <n v="5"/>
    <n v="999"/>
    <x v="7"/>
    <s v="106000 Completed Constr not Classfd"/>
    <n v="1"/>
    <n v="0"/>
    <n v="0"/>
    <n v="0"/>
    <n v="0"/>
    <n v="0"/>
    <n v="0"/>
    <n v="0"/>
    <s v="Wyoming"/>
    <d v="2021-12-01T00:00:00"/>
    <x v="0"/>
    <x v="9"/>
    <x v="1"/>
    <s v="Cheyenne Light Fuel &amp; Power Co"/>
    <x v="1"/>
    <x v="0"/>
  </r>
  <r>
    <n v="5"/>
    <n v="999"/>
    <x v="7"/>
    <s v="106000 Completed Constr not Classfd"/>
    <n v="1"/>
    <n v="0"/>
    <n v="0"/>
    <n v="0"/>
    <n v="0"/>
    <n v="0"/>
    <n v="0"/>
    <n v="0"/>
    <s v="Wyoming"/>
    <d v="2021-12-01T00:00:00"/>
    <x v="0"/>
    <x v="10"/>
    <x v="1"/>
    <s v="Cheyenne Light Fuel &amp; Power Co"/>
    <x v="1"/>
    <x v="0"/>
  </r>
  <r>
    <n v="5"/>
    <n v="999"/>
    <x v="7"/>
    <s v="106000 Completed Constr not Classfd"/>
    <n v="1"/>
    <n v="0"/>
    <n v="0"/>
    <n v="0"/>
    <n v="0"/>
    <n v="0"/>
    <n v="0"/>
    <n v="0"/>
    <s v="Wyoming"/>
    <d v="2021-12-01T00:00:00"/>
    <x v="0"/>
    <x v="11"/>
    <x v="1"/>
    <s v="Cheyenne Light Fuel &amp; Power Co"/>
    <x v="1"/>
    <x v="0"/>
  </r>
  <r>
    <n v="5"/>
    <n v="999"/>
    <x v="7"/>
    <s v="106000 Completed Constr not Classfd"/>
    <n v="1"/>
    <n v="0"/>
    <n v="4819.3100000000004"/>
    <n v="0"/>
    <n v="0"/>
    <n v="0"/>
    <n v="0"/>
    <n v="4819.3100000000004"/>
    <s v="Wyoming"/>
    <d v="2021-12-01T00:00:00"/>
    <x v="0"/>
    <x v="12"/>
    <x v="1"/>
    <s v="Cheyenne Light Fuel &amp; Power Co"/>
    <x v="1"/>
    <x v="0"/>
  </r>
  <r>
    <n v="5"/>
    <n v="999"/>
    <x v="8"/>
    <s v="106000 Completed Constr not Classfd"/>
    <n v="1"/>
    <n v="0"/>
    <n v="0"/>
    <n v="0"/>
    <n v="0"/>
    <n v="0"/>
    <n v="0"/>
    <n v="0"/>
    <s v="Wyoming"/>
    <d v="2021-12-01T00:00:00"/>
    <x v="0"/>
    <x v="0"/>
    <x v="1"/>
    <s v="Cheyenne Light Fuel &amp; Power Co"/>
    <x v="1"/>
    <x v="0"/>
  </r>
  <r>
    <n v="5"/>
    <n v="999"/>
    <x v="8"/>
    <s v="106000 Completed Constr not Classfd"/>
    <n v="1"/>
    <n v="0"/>
    <n v="0"/>
    <n v="0"/>
    <n v="0"/>
    <n v="0"/>
    <n v="0"/>
    <n v="0"/>
    <s v="Wyoming"/>
    <d v="2021-12-01T00:00:00"/>
    <x v="0"/>
    <x v="1"/>
    <x v="1"/>
    <s v="Cheyenne Light Fuel &amp; Power Co"/>
    <x v="1"/>
    <x v="0"/>
  </r>
  <r>
    <n v="5"/>
    <n v="999"/>
    <x v="8"/>
    <s v="106000 Completed Constr not Classfd"/>
    <n v="1"/>
    <n v="0"/>
    <n v="0"/>
    <n v="0"/>
    <n v="0"/>
    <n v="0"/>
    <n v="0"/>
    <n v="0"/>
    <s v="Wyoming"/>
    <d v="2021-12-01T00:00:00"/>
    <x v="0"/>
    <x v="2"/>
    <x v="1"/>
    <s v="Cheyenne Light Fuel &amp; Power Co"/>
    <x v="1"/>
    <x v="0"/>
  </r>
  <r>
    <n v="5"/>
    <n v="999"/>
    <x v="8"/>
    <s v="106000 Completed Constr not Classfd"/>
    <n v="1"/>
    <n v="0"/>
    <n v="0"/>
    <n v="0"/>
    <n v="0"/>
    <n v="0"/>
    <n v="0"/>
    <n v="0"/>
    <s v="Wyoming"/>
    <d v="2021-12-01T00:00:00"/>
    <x v="0"/>
    <x v="3"/>
    <x v="1"/>
    <s v="Cheyenne Light Fuel &amp; Power Co"/>
    <x v="1"/>
    <x v="0"/>
  </r>
  <r>
    <n v="5"/>
    <n v="999"/>
    <x v="8"/>
    <s v="106000 Completed Constr not Classfd"/>
    <n v="1"/>
    <n v="0"/>
    <n v="0"/>
    <n v="0"/>
    <n v="0"/>
    <n v="0"/>
    <n v="0"/>
    <n v="0"/>
    <s v="Wyoming"/>
    <d v="2021-12-01T00:00:00"/>
    <x v="0"/>
    <x v="4"/>
    <x v="1"/>
    <s v="Cheyenne Light Fuel &amp; Power Co"/>
    <x v="1"/>
    <x v="0"/>
  </r>
  <r>
    <n v="5"/>
    <n v="999"/>
    <x v="8"/>
    <s v="106000 Completed Constr not Classfd"/>
    <n v="1"/>
    <n v="0"/>
    <n v="0"/>
    <n v="0"/>
    <n v="0"/>
    <n v="0"/>
    <n v="0"/>
    <n v="0"/>
    <s v="Wyoming"/>
    <d v="2021-12-01T00:00:00"/>
    <x v="0"/>
    <x v="5"/>
    <x v="1"/>
    <s v="Cheyenne Light Fuel &amp; Power Co"/>
    <x v="1"/>
    <x v="0"/>
  </r>
  <r>
    <n v="5"/>
    <n v="999"/>
    <x v="8"/>
    <s v="106000 Completed Constr not Classfd"/>
    <n v="1"/>
    <n v="0"/>
    <n v="0"/>
    <n v="0"/>
    <n v="0"/>
    <n v="0"/>
    <n v="0"/>
    <n v="0"/>
    <s v="Wyoming"/>
    <d v="2021-12-01T00:00:00"/>
    <x v="0"/>
    <x v="6"/>
    <x v="1"/>
    <s v="Cheyenne Light Fuel &amp; Power Co"/>
    <x v="1"/>
    <x v="0"/>
  </r>
  <r>
    <n v="5"/>
    <n v="999"/>
    <x v="8"/>
    <s v="106000 Completed Constr not Classfd"/>
    <n v="1"/>
    <n v="0"/>
    <n v="0"/>
    <n v="0"/>
    <n v="0"/>
    <n v="0"/>
    <n v="0"/>
    <n v="0"/>
    <s v="Wyoming"/>
    <d v="2021-12-01T00:00:00"/>
    <x v="0"/>
    <x v="7"/>
    <x v="1"/>
    <s v="Cheyenne Light Fuel &amp; Power Co"/>
    <x v="1"/>
    <x v="0"/>
  </r>
  <r>
    <n v="5"/>
    <n v="999"/>
    <x v="8"/>
    <s v="106000 Completed Constr not Classfd"/>
    <n v="1"/>
    <n v="0"/>
    <n v="0"/>
    <n v="0"/>
    <n v="0"/>
    <n v="0"/>
    <n v="0"/>
    <n v="0"/>
    <s v="Wyoming"/>
    <d v="2021-12-01T00:00:00"/>
    <x v="0"/>
    <x v="8"/>
    <x v="1"/>
    <s v="Cheyenne Light Fuel &amp; Power Co"/>
    <x v="1"/>
    <x v="0"/>
  </r>
  <r>
    <n v="5"/>
    <n v="999"/>
    <x v="8"/>
    <s v="106000 Completed Constr not Classfd"/>
    <n v="1"/>
    <n v="0"/>
    <n v="0"/>
    <n v="0"/>
    <n v="0"/>
    <n v="0"/>
    <n v="0"/>
    <n v="0"/>
    <s v="Wyoming"/>
    <d v="2021-12-01T00:00:00"/>
    <x v="0"/>
    <x v="9"/>
    <x v="1"/>
    <s v="Cheyenne Light Fuel &amp; Power Co"/>
    <x v="1"/>
    <x v="0"/>
  </r>
  <r>
    <n v="5"/>
    <n v="999"/>
    <x v="8"/>
    <s v="106000 Completed Constr not Classfd"/>
    <n v="1"/>
    <n v="0"/>
    <n v="0"/>
    <n v="0"/>
    <n v="0"/>
    <n v="0"/>
    <n v="0"/>
    <n v="0"/>
    <s v="Wyoming"/>
    <d v="2021-12-01T00:00:00"/>
    <x v="0"/>
    <x v="10"/>
    <x v="1"/>
    <s v="Cheyenne Light Fuel &amp; Power Co"/>
    <x v="1"/>
    <x v="0"/>
  </r>
  <r>
    <n v="5"/>
    <n v="999"/>
    <x v="8"/>
    <s v="106000 Completed Constr not Classfd"/>
    <n v="1"/>
    <n v="0"/>
    <n v="0"/>
    <n v="0"/>
    <n v="0"/>
    <n v="0"/>
    <n v="0"/>
    <n v="0"/>
    <s v="Wyoming"/>
    <d v="2021-12-01T00:00:00"/>
    <x v="0"/>
    <x v="11"/>
    <x v="1"/>
    <s v="Cheyenne Light Fuel &amp; Power Co"/>
    <x v="1"/>
    <x v="0"/>
  </r>
  <r>
    <n v="5"/>
    <n v="999"/>
    <x v="8"/>
    <s v="106000 Completed Constr not Classfd"/>
    <n v="1"/>
    <n v="0"/>
    <n v="0"/>
    <n v="0"/>
    <n v="0"/>
    <n v="0"/>
    <n v="0"/>
    <n v="0"/>
    <s v="Wyoming"/>
    <d v="2021-12-01T00:00:00"/>
    <x v="0"/>
    <x v="12"/>
    <x v="1"/>
    <s v="Cheyenne Light Fuel &amp; Power Co"/>
    <x v="1"/>
    <x v="0"/>
  </r>
  <r>
    <n v="5"/>
    <n v="999"/>
    <x v="9"/>
    <s v="106000 Completed Constr not Classfd"/>
    <n v="1"/>
    <n v="0"/>
    <n v="0"/>
    <n v="0"/>
    <n v="0"/>
    <n v="0"/>
    <n v="0"/>
    <n v="0"/>
    <s v="Wyoming"/>
    <d v="2021-12-01T00:00:00"/>
    <x v="0"/>
    <x v="0"/>
    <x v="1"/>
    <s v="Cheyenne Light Fuel &amp; Power Co"/>
    <x v="1"/>
    <x v="0"/>
  </r>
  <r>
    <n v="5"/>
    <n v="999"/>
    <x v="9"/>
    <s v="106000 Completed Constr not Classfd"/>
    <n v="1"/>
    <n v="0"/>
    <n v="0"/>
    <n v="0"/>
    <n v="0"/>
    <n v="0"/>
    <n v="0"/>
    <n v="0"/>
    <s v="Wyoming"/>
    <d v="2021-12-01T00:00:00"/>
    <x v="0"/>
    <x v="1"/>
    <x v="1"/>
    <s v="Cheyenne Light Fuel &amp; Power Co"/>
    <x v="1"/>
    <x v="0"/>
  </r>
  <r>
    <n v="5"/>
    <n v="999"/>
    <x v="9"/>
    <s v="106000 Completed Constr not Classfd"/>
    <n v="1"/>
    <n v="0"/>
    <n v="0"/>
    <n v="0"/>
    <n v="0"/>
    <n v="0"/>
    <n v="0"/>
    <n v="0"/>
    <s v="Wyoming"/>
    <d v="2021-12-01T00:00:00"/>
    <x v="0"/>
    <x v="2"/>
    <x v="1"/>
    <s v="Cheyenne Light Fuel &amp; Power Co"/>
    <x v="1"/>
    <x v="0"/>
  </r>
  <r>
    <n v="5"/>
    <n v="999"/>
    <x v="9"/>
    <s v="106000 Completed Constr not Classfd"/>
    <n v="1"/>
    <n v="0"/>
    <n v="0"/>
    <n v="0"/>
    <n v="0"/>
    <n v="0"/>
    <n v="0"/>
    <n v="0"/>
    <s v="Wyoming"/>
    <d v="2021-12-01T00:00:00"/>
    <x v="0"/>
    <x v="3"/>
    <x v="1"/>
    <s v="Cheyenne Light Fuel &amp; Power Co"/>
    <x v="1"/>
    <x v="0"/>
  </r>
  <r>
    <n v="5"/>
    <n v="999"/>
    <x v="9"/>
    <s v="106000 Completed Constr not Classfd"/>
    <n v="1"/>
    <n v="0"/>
    <n v="0"/>
    <n v="0"/>
    <n v="0"/>
    <n v="0"/>
    <n v="0"/>
    <n v="0"/>
    <s v="Wyoming"/>
    <d v="2021-12-01T00:00:00"/>
    <x v="0"/>
    <x v="4"/>
    <x v="1"/>
    <s v="Cheyenne Light Fuel &amp; Power Co"/>
    <x v="1"/>
    <x v="0"/>
  </r>
  <r>
    <n v="5"/>
    <n v="999"/>
    <x v="9"/>
    <s v="106000 Completed Constr not Classfd"/>
    <n v="1"/>
    <n v="0"/>
    <n v="0"/>
    <n v="0"/>
    <n v="0"/>
    <n v="0"/>
    <n v="0"/>
    <n v="0"/>
    <s v="Wyoming"/>
    <d v="2021-12-01T00:00:00"/>
    <x v="0"/>
    <x v="5"/>
    <x v="1"/>
    <s v="Cheyenne Light Fuel &amp; Power Co"/>
    <x v="1"/>
    <x v="0"/>
  </r>
  <r>
    <n v="5"/>
    <n v="999"/>
    <x v="9"/>
    <s v="106000 Completed Constr not Classfd"/>
    <n v="1"/>
    <n v="0"/>
    <n v="0"/>
    <n v="0"/>
    <n v="0"/>
    <n v="0"/>
    <n v="0"/>
    <n v="0"/>
    <s v="Wyoming"/>
    <d v="2021-12-01T00:00:00"/>
    <x v="0"/>
    <x v="6"/>
    <x v="1"/>
    <s v="Cheyenne Light Fuel &amp; Power Co"/>
    <x v="1"/>
    <x v="0"/>
  </r>
  <r>
    <n v="5"/>
    <n v="999"/>
    <x v="9"/>
    <s v="106000 Completed Constr not Classfd"/>
    <n v="1"/>
    <n v="0"/>
    <n v="0"/>
    <n v="0"/>
    <n v="0"/>
    <n v="0"/>
    <n v="0"/>
    <n v="0"/>
    <s v="Wyoming"/>
    <d v="2021-12-01T00:00:00"/>
    <x v="0"/>
    <x v="7"/>
    <x v="1"/>
    <s v="Cheyenne Light Fuel &amp; Power Co"/>
    <x v="1"/>
    <x v="0"/>
  </r>
  <r>
    <n v="5"/>
    <n v="999"/>
    <x v="9"/>
    <s v="106000 Completed Constr not Classfd"/>
    <n v="1"/>
    <n v="0"/>
    <n v="0"/>
    <n v="0"/>
    <n v="0"/>
    <n v="0"/>
    <n v="0"/>
    <n v="0"/>
    <s v="Wyoming"/>
    <d v="2021-12-01T00:00:00"/>
    <x v="0"/>
    <x v="8"/>
    <x v="1"/>
    <s v="Cheyenne Light Fuel &amp; Power Co"/>
    <x v="1"/>
    <x v="0"/>
  </r>
  <r>
    <n v="5"/>
    <n v="999"/>
    <x v="9"/>
    <s v="106000 Completed Constr not Classfd"/>
    <n v="1"/>
    <n v="0"/>
    <n v="0"/>
    <n v="0"/>
    <n v="0"/>
    <n v="0"/>
    <n v="0"/>
    <n v="0"/>
    <s v="Wyoming"/>
    <d v="2021-12-01T00:00:00"/>
    <x v="0"/>
    <x v="9"/>
    <x v="1"/>
    <s v="Cheyenne Light Fuel &amp; Power Co"/>
    <x v="1"/>
    <x v="0"/>
  </r>
  <r>
    <n v="5"/>
    <n v="999"/>
    <x v="9"/>
    <s v="106000 Completed Constr not Classfd"/>
    <n v="1"/>
    <n v="0"/>
    <n v="0"/>
    <n v="0"/>
    <n v="0"/>
    <n v="0"/>
    <n v="0"/>
    <n v="0"/>
    <s v="Wyoming"/>
    <d v="2021-12-01T00:00:00"/>
    <x v="0"/>
    <x v="10"/>
    <x v="1"/>
    <s v="Cheyenne Light Fuel &amp; Power Co"/>
    <x v="1"/>
    <x v="0"/>
  </r>
  <r>
    <n v="5"/>
    <n v="999"/>
    <x v="9"/>
    <s v="106000 Completed Constr not Classfd"/>
    <n v="1"/>
    <n v="0"/>
    <n v="0"/>
    <n v="0"/>
    <n v="0"/>
    <n v="0"/>
    <n v="0"/>
    <n v="0"/>
    <s v="Wyoming"/>
    <d v="2021-12-01T00:00:00"/>
    <x v="0"/>
    <x v="11"/>
    <x v="1"/>
    <s v="Cheyenne Light Fuel &amp; Power Co"/>
    <x v="1"/>
    <x v="0"/>
  </r>
  <r>
    <n v="5"/>
    <n v="999"/>
    <x v="9"/>
    <s v="106000 Completed Constr not Classfd"/>
    <n v="1"/>
    <n v="0"/>
    <n v="0"/>
    <n v="0"/>
    <n v="0"/>
    <n v="0"/>
    <n v="0"/>
    <n v="0"/>
    <s v="Wyoming"/>
    <d v="2021-12-01T00:00:00"/>
    <x v="0"/>
    <x v="12"/>
    <x v="1"/>
    <s v="Cheyenne Light Fuel &amp; Power Co"/>
    <x v="1"/>
    <x v="0"/>
  </r>
  <r>
    <n v="5"/>
    <n v="999"/>
    <x v="11"/>
    <s v="106000 Completed Constr not Classfd"/>
    <n v="1"/>
    <n v="0"/>
    <n v="0"/>
    <n v="0"/>
    <n v="0"/>
    <n v="0"/>
    <n v="0"/>
    <n v="0"/>
    <s v="Wyoming"/>
    <d v="2021-12-01T00:00:00"/>
    <x v="0"/>
    <x v="0"/>
    <x v="1"/>
    <s v="Cheyenne Light Fuel &amp; Power Co"/>
    <x v="1"/>
    <x v="0"/>
  </r>
  <r>
    <n v="5"/>
    <n v="999"/>
    <x v="11"/>
    <s v="106000 Completed Constr not Classfd"/>
    <n v="1"/>
    <n v="0"/>
    <n v="0"/>
    <n v="0"/>
    <n v="0"/>
    <n v="0"/>
    <n v="0"/>
    <n v="0"/>
    <s v="Wyoming"/>
    <d v="2021-12-01T00:00:00"/>
    <x v="0"/>
    <x v="1"/>
    <x v="1"/>
    <s v="Cheyenne Light Fuel &amp; Power Co"/>
    <x v="1"/>
    <x v="0"/>
  </r>
  <r>
    <n v="5"/>
    <n v="999"/>
    <x v="11"/>
    <s v="106000 Completed Constr not Classfd"/>
    <n v="1"/>
    <n v="0"/>
    <n v="0"/>
    <n v="0"/>
    <n v="0"/>
    <n v="0"/>
    <n v="0"/>
    <n v="0"/>
    <s v="Wyoming"/>
    <d v="2021-12-01T00:00:00"/>
    <x v="0"/>
    <x v="2"/>
    <x v="1"/>
    <s v="Cheyenne Light Fuel &amp; Power Co"/>
    <x v="1"/>
    <x v="0"/>
  </r>
  <r>
    <n v="5"/>
    <n v="999"/>
    <x v="11"/>
    <s v="106000 Completed Constr not Classfd"/>
    <n v="1"/>
    <n v="0"/>
    <n v="0"/>
    <n v="0"/>
    <n v="0"/>
    <n v="0"/>
    <n v="0"/>
    <n v="0"/>
    <s v="Wyoming"/>
    <d v="2021-12-01T00:00:00"/>
    <x v="0"/>
    <x v="3"/>
    <x v="1"/>
    <s v="Cheyenne Light Fuel &amp; Power Co"/>
    <x v="1"/>
    <x v="0"/>
  </r>
  <r>
    <n v="5"/>
    <n v="999"/>
    <x v="11"/>
    <s v="106000 Completed Constr not Classfd"/>
    <n v="1"/>
    <n v="0"/>
    <n v="0"/>
    <n v="0"/>
    <n v="0"/>
    <n v="0"/>
    <n v="0"/>
    <n v="0"/>
    <s v="Wyoming"/>
    <d v="2021-12-01T00:00:00"/>
    <x v="0"/>
    <x v="4"/>
    <x v="1"/>
    <s v="Cheyenne Light Fuel &amp; Power Co"/>
    <x v="1"/>
    <x v="0"/>
  </r>
  <r>
    <n v="5"/>
    <n v="999"/>
    <x v="11"/>
    <s v="106000 Completed Constr not Classfd"/>
    <n v="1"/>
    <n v="0"/>
    <n v="0"/>
    <n v="0"/>
    <n v="0"/>
    <n v="0"/>
    <n v="0"/>
    <n v="0"/>
    <s v="Wyoming"/>
    <d v="2021-12-01T00:00:00"/>
    <x v="0"/>
    <x v="5"/>
    <x v="1"/>
    <s v="Cheyenne Light Fuel &amp; Power Co"/>
    <x v="1"/>
    <x v="0"/>
  </r>
  <r>
    <n v="5"/>
    <n v="999"/>
    <x v="11"/>
    <s v="106000 Completed Constr not Classfd"/>
    <n v="1"/>
    <n v="0"/>
    <n v="0"/>
    <n v="0"/>
    <n v="0"/>
    <n v="0"/>
    <n v="0"/>
    <n v="0"/>
    <s v="Wyoming"/>
    <d v="2021-12-01T00:00:00"/>
    <x v="0"/>
    <x v="6"/>
    <x v="1"/>
    <s v="Cheyenne Light Fuel &amp; Power Co"/>
    <x v="1"/>
    <x v="0"/>
  </r>
  <r>
    <n v="5"/>
    <n v="999"/>
    <x v="11"/>
    <s v="106000 Completed Constr not Classfd"/>
    <n v="1"/>
    <n v="0"/>
    <n v="0"/>
    <n v="0"/>
    <n v="0"/>
    <n v="0"/>
    <n v="0"/>
    <n v="0"/>
    <s v="Wyoming"/>
    <d v="2021-12-01T00:00:00"/>
    <x v="0"/>
    <x v="7"/>
    <x v="1"/>
    <s v="Cheyenne Light Fuel &amp; Power Co"/>
    <x v="1"/>
    <x v="0"/>
  </r>
  <r>
    <n v="5"/>
    <n v="999"/>
    <x v="11"/>
    <s v="106000 Completed Constr not Classfd"/>
    <n v="1"/>
    <n v="0"/>
    <n v="0"/>
    <n v="0"/>
    <n v="0"/>
    <n v="0"/>
    <n v="0"/>
    <n v="0"/>
    <s v="Wyoming"/>
    <d v="2021-12-01T00:00:00"/>
    <x v="0"/>
    <x v="8"/>
    <x v="1"/>
    <s v="Cheyenne Light Fuel &amp; Power Co"/>
    <x v="1"/>
    <x v="0"/>
  </r>
  <r>
    <n v="5"/>
    <n v="999"/>
    <x v="11"/>
    <s v="106000 Completed Constr not Classfd"/>
    <n v="1"/>
    <n v="0"/>
    <n v="0"/>
    <n v="0"/>
    <n v="0"/>
    <n v="0"/>
    <n v="0"/>
    <n v="0"/>
    <s v="Wyoming"/>
    <d v="2021-12-01T00:00:00"/>
    <x v="0"/>
    <x v="9"/>
    <x v="1"/>
    <s v="Cheyenne Light Fuel &amp; Power Co"/>
    <x v="1"/>
    <x v="0"/>
  </r>
  <r>
    <n v="5"/>
    <n v="999"/>
    <x v="11"/>
    <s v="106000 Completed Constr not Classfd"/>
    <n v="1"/>
    <n v="0"/>
    <n v="0"/>
    <n v="0"/>
    <n v="0"/>
    <n v="0"/>
    <n v="0"/>
    <n v="0"/>
    <s v="Wyoming"/>
    <d v="2021-12-01T00:00:00"/>
    <x v="0"/>
    <x v="10"/>
    <x v="1"/>
    <s v="Cheyenne Light Fuel &amp; Power Co"/>
    <x v="1"/>
    <x v="0"/>
  </r>
  <r>
    <n v="5"/>
    <n v="999"/>
    <x v="11"/>
    <s v="106000 Completed Constr not Classfd"/>
    <n v="1"/>
    <n v="0"/>
    <n v="0"/>
    <n v="0"/>
    <n v="0"/>
    <n v="0"/>
    <n v="0"/>
    <n v="0"/>
    <s v="Wyoming"/>
    <d v="2021-12-01T00:00:00"/>
    <x v="0"/>
    <x v="11"/>
    <x v="1"/>
    <s v="Cheyenne Light Fuel &amp; Power Co"/>
    <x v="1"/>
    <x v="0"/>
  </r>
  <r>
    <n v="5"/>
    <n v="999"/>
    <x v="11"/>
    <s v="106000 Completed Constr not Classfd"/>
    <n v="1"/>
    <n v="0"/>
    <n v="0"/>
    <n v="0"/>
    <n v="0"/>
    <n v="0"/>
    <n v="0"/>
    <n v="0"/>
    <s v="Wyoming"/>
    <d v="2021-12-01T00:00:00"/>
    <x v="0"/>
    <x v="12"/>
    <x v="1"/>
    <s v="Cheyenne Light Fuel &amp; Power Co"/>
    <x v="1"/>
    <x v="0"/>
  </r>
  <r>
    <n v="5"/>
    <n v="999"/>
    <x v="139"/>
    <s v="106000 Completed Constr not Classfd"/>
    <n v="1"/>
    <n v="0"/>
    <n v="0"/>
    <n v="0"/>
    <n v="0"/>
    <n v="0"/>
    <n v="0"/>
    <n v="0"/>
    <s v="Wyoming"/>
    <d v="2021-12-01T00:00:00"/>
    <x v="0"/>
    <x v="0"/>
    <x v="1"/>
    <s v="Cheyenne Light Fuel &amp; Power Co"/>
    <x v="1"/>
    <x v="4"/>
  </r>
  <r>
    <n v="5"/>
    <n v="999"/>
    <x v="139"/>
    <s v="106000 Completed Constr not Classfd"/>
    <n v="1"/>
    <n v="0"/>
    <n v="0"/>
    <n v="0"/>
    <n v="0"/>
    <n v="0"/>
    <n v="0"/>
    <n v="0"/>
    <s v="Wyoming"/>
    <d v="2021-12-01T00:00:00"/>
    <x v="0"/>
    <x v="1"/>
    <x v="1"/>
    <s v="Cheyenne Light Fuel &amp; Power Co"/>
    <x v="1"/>
    <x v="4"/>
  </r>
  <r>
    <n v="5"/>
    <n v="999"/>
    <x v="139"/>
    <s v="106000 Completed Constr not Classfd"/>
    <n v="1"/>
    <n v="0"/>
    <n v="0"/>
    <n v="0"/>
    <n v="0"/>
    <n v="0"/>
    <n v="0"/>
    <n v="0"/>
    <s v="Wyoming"/>
    <d v="2021-12-01T00:00:00"/>
    <x v="0"/>
    <x v="2"/>
    <x v="1"/>
    <s v="Cheyenne Light Fuel &amp; Power Co"/>
    <x v="1"/>
    <x v="4"/>
  </r>
  <r>
    <n v="5"/>
    <n v="999"/>
    <x v="139"/>
    <s v="106000 Completed Constr not Classfd"/>
    <n v="1"/>
    <n v="0"/>
    <n v="0"/>
    <n v="0"/>
    <n v="0"/>
    <n v="0"/>
    <n v="0"/>
    <n v="0"/>
    <s v="Wyoming"/>
    <d v="2021-12-01T00:00:00"/>
    <x v="0"/>
    <x v="3"/>
    <x v="1"/>
    <s v="Cheyenne Light Fuel &amp; Power Co"/>
    <x v="1"/>
    <x v="4"/>
  </r>
  <r>
    <n v="5"/>
    <n v="999"/>
    <x v="139"/>
    <s v="106000 Completed Constr not Classfd"/>
    <n v="1"/>
    <n v="0"/>
    <n v="0"/>
    <n v="0"/>
    <n v="0"/>
    <n v="0"/>
    <n v="0"/>
    <n v="0"/>
    <s v="Wyoming"/>
    <d v="2021-12-01T00:00:00"/>
    <x v="0"/>
    <x v="4"/>
    <x v="1"/>
    <s v="Cheyenne Light Fuel &amp; Power Co"/>
    <x v="1"/>
    <x v="4"/>
  </r>
  <r>
    <n v="5"/>
    <n v="999"/>
    <x v="139"/>
    <s v="106000 Completed Constr not Classfd"/>
    <n v="1"/>
    <n v="0"/>
    <n v="0"/>
    <n v="0"/>
    <n v="0"/>
    <n v="0"/>
    <n v="0"/>
    <n v="0"/>
    <s v="Wyoming"/>
    <d v="2021-12-01T00:00:00"/>
    <x v="0"/>
    <x v="5"/>
    <x v="1"/>
    <s v="Cheyenne Light Fuel &amp; Power Co"/>
    <x v="1"/>
    <x v="4"/>
  </r>
  <r>
    <n v="5"/>
    <n v="999"/>
    <x v="139"/>
    <s v="106000 Completed Constr not Classfd"/>
    <n v="1"/>
    <n v="0"/>
    <n v="0"/>
    <n v="0"/>
    <n v="0"/>
    <n v="0"/>
    <n v="0"/>
    <n v="0"/>
    <s v="Wyoming"/>
    <d v="2021-12-01T00:00:00"/>
    <x v="0"/>
    <x v="6"/>
    <x v="1"/>
    <s v="Cheyenne Light Fuel &amp; Power Co"/>
    <x v="1"/>
    <x v="4"/>
  </r>
  <r>
    <n v="5"/>
    <n v="999"/>
    <x v="139"/>
    <s v="106000 Completed Constr not Classfd"/>
    <n v="1"/>
    <n v="0"/>
    <n v="0"/>
    <n v="0"/>
    <n v="0"/>
    <n v="0"/>
    <n v="0"/>
    <n v="0"/>
    <s v="Wyoming"/>
    <d v="2021-12-01T00:00:00"/>
    <x v="0"/>
    <x v="7"/>
    <x v="1"/>
    <s v="Cheyenne Light Fuel &amp; Power Co"/>
    <x v="1"/>
    <x v="4"/>
  </r>
  <r>
    <n v="5"/>
    <n v="999"/>
    <x v="139"/>
    <s v="106000 Completed Constr not Classfd"/>
    <n v="1"/>
    <n v="0"/>
    <n v="0"/>
    <n v="0"/>
    <n v="0"/>
    <n v="0"/>
    <n v="0"/>
    <n v="0"/>
    <s v="Wyoming"/>
    <d v="2021-12-01T00:00:00"/>
    <x v="0"/>
    <x v="8"/>
    <x v="1"/>
    <s v="Cheyenne Light Fuel &amp; Power Co"/>
    <x v="1"/>
    <x v="4"/>
  </r>
  <r>
    <n v="5"/>
    <n v="999"/>
    <x v="139"/>
    <s v="106000 Completed Constr not Classfd"/>
    <n v="1"/>
    <n v="0"/>
    <n v="0"/>
    <n v="0"/>
    <n v="0"/>
    <n v="0"/>
    <n v="0"/>
    <n v="0"/>
    <s v="Wyoming"/>
    <d v="2021-12-01T00:00:00"/>
    <x v="0"/>
    <x v="9"/>
    <x v="1"/>
    <s v="Cheyenne Light Fuel &amp; Power Co"/>
    <x v="1"/>
    <x v="4"/>
  </r>
  <r>
    <n v="5"/>
    <n v="999"/>
    <x v="139"/>
    <s v="106000 Completed Constr not Classfd"/>
    <n v="1"/>
    <n v="0"/>
    <n v="0"/>
    <n v="0"/>
    <n v="0"/>
    <n v="0"/>
    <n v="0"/>
    <n v="0"/>
    <s v="Wyoming"/>
    <d v="2021-12-01T00:00:00"/>
    <x v="0"/>
    <x v="10"/>
    <x v="1"/>
    <s v="Cheyenne Light Fuel &amp; Power Co"/>
    <x v="1"/>
    <x v="4"/>
  </r>
  <r>
    <n v="5"/>
    <n v="999"/>
    <x v="139"/>
    <s v="106000 Completed Constr not Classfd"/>
    <n v="1"/>
    <n v="0"/>
    <n v="0"/>
    <n v="0"/>
    <n v="0"/>
    <n v="0"/>
    <n v="0"/>
    <n v="0"/>
    <s v="Wyoming"/>
    <d v="2021-12-01T00:00:00"/>
    <x v="0"/>
    <x v="11"/>
    <x v="1"/>
    <s v="Cheyenne Light Fuel &amp; Power Co"/>
    <x v="1"/>
    <x v="4"/>
  </r>
  <r>
    <n v="5"/>
    <n v="999"/>
    <x v="139"/>
    <s v="106000 Completed Constr not Classfd"/>
    <n v="1"/>
    <n v="0"/>
    <n v="0"/>
    <n v="0"/>
    <n v="0"/>
    <n v="0"/>
    <n v="0"/>
    <n v="0"/>
    <s v="Wyoming"/>
    <d v="2021-12-01T00:00:00"/>
    <x v="0"/>
    <x v="12"/>
    <x v="1"/>
    <s v="Cheyenne Light Fuel &amp; Power Co"/>
    <x v="1"/>
    <x v="4"/>
  </r>
  <r>
    <n v="5"/>
    <n v="999"/>
    <x v="12"/>
    <s v="106000 Completed Constr not Classfd"/>
    <n v="1"/>
    <n v="0"/>
    <n v="0"/>
    <n v="0"/>
    <n v="0"/>
    <n v="0"/>
    <n v="0"/>
    <n v="0"/>
    <s v="Wyoming"/>
    <d v="2021-12-01T00:00:00"/>
    <x v="0"/>
    <x v="0"/>
    <x v="1"/>
    <s v="Cheyenne Light Fuel &amp; Power Co"/>
    <x v="1"/>
    <x v="4"/>
  </r>
  <r>
    <n v="5"/>
    <n v="999"/>
    <x v="12"/>
    <s v="106000 Completed Constr not Classfd"/>
    <n v="1"/>
    <n v="0"/>
    <n v="0"/>
    <n v="0"/>
    <n v="0"/>
    <n v="0"/>
    <n v="0"/>
    <n v="0"/>
    <s v="Wyoming"/>
    <d v="2021-12-01T00:00:00"/>
    <x v="0"/>
    <x v="1"/>
    <x v="1"/>
    <s v="Cheyenne Light Fuel &amp; Power Co"/>
    <x v="1"/>
    <x v="4"/>
  </r>
  <r>
    <n v="5"/>
    <n v="999"/>
    <x v="12"/>
    <s v="106000 Completed Constr not Classfd"/>
    <n v="1"/>
    <n v="0"/>
    <n v="0"/>
    <n v="0"/>
    <n v="0"/>
    <n v="0"/>
    <n v="0"/>
    <n v="0"/>
    <s v="Wyoming"/>
    <d v="2021-12-01T00:00:00"/>
    <x v="0"/>
    <x v="2"/>
    <x v="1"/>
    <s v="Cheyenne Light Fuel &amp; Power Co"/>
    <x v="1"/>
    <x v="4"/>
  </r>
  <r>
    <n v="5"/>
    <n v="999"/>
    <x v="12"/>
    <s v="106000 Completed Constr not Classfd"/>
    <n v="1"/>
    <n v="0"/>
    <n v="0"/>
    <n v="0"/>
    <n v="0"/>
    <n v="0"/>
    <n v="0"/>
    <n v="0"/>
    <s v="Wyoming"/>
    <d v="2021-12-01T00:00:00"/>
    <x v="0"/>
    <x v="3"/>
    <x v="1"/>
    <s v="Cheyenne Light Fuel &amp; Power Co"/>
    <x v="1"/>
    <x v="4"/>
  </r>
  <r>
    <n v="5"/>
    <n v="999"/>
    <x v="12"/>
    <s v="106000 Completed Constr not Classfd"/>
    <n v="1"/>
    <n v="0"/>
    <n v="0"/>
    <n v="0"/>
    <n v="0"/>
    <n v="0"/>
    <n v="0"/>
    <n v="0"/>
    <s v="Wyoming"/>
    <d v="2021-12-01T00:00:00"/>
    <x v="0"/>
    <x v="4"/>
    <x v="1"/>
    <s v="Cheyenne Light Fuel &amp; Power Co"/>
    <x v="1"/>
    <x v="4"/>
  </r>
  <r>
    <n v="5"/>
    <n v="999"/>
    <x v="12"/>
    <s v="106000 Completed Constr not Classfd"/>
    <n v="1"/>
    <n v="0"/>
    <n v="0"/>
    <n v="0"/>
    <n v="0"/>
    <n v="0"/>
    <n v="0"/>
    <n v="0"/>
    <s v="Wyoming"/>
    <d v="2021-12-01T00:00:00"/>
    <x v="0"/>
    <x v="5"/>
    <x v="1"/>
    <s v="Cheyenne Light Fuel &amp; Power Co"/>
    <x v="1"/>
    <x v="4"/>
  </r>
  <r>
    <n v="5"/>
    <n v="999"/>
    <x v="12"/>
    <s v="106000 Completed Constr not Classfd"/>
    <n v="1"/>
    <n v="0"/>
    <n v="0"/>
    <n v="0"/>
    <n v="0"/>
    <n v="0"/>
    <n v="0"/>
    <n v="0"/>
    <s v="Wyoming"/>
    <d v="2021-12-01T00:00:00"/>
    <x v="0"/>
    <x v="6"/>
    <x v="1"/>
    <s v="Cheyenne Light Fuel &amp; Power Co"/>
    <x v="1"/>
    <x v="4"/>
  </r>
  <r>
    <n v="5"/>
    <n v="999"/>
    <x v="12"/>
    <s v="106000 Completed Constr not Classfd"/>
    <n v="1"/>
    <n v="0"/>
    <n v="0"/>
    <n v="0"/>
    <n v="0"/>
    <n v="0"/>
    <n v="0"/>
    <n v="0"/>
    <s v="Wyoming"/>
    <d v="2021-12-01T00:00:00"/>
    <x v="0"/>
    <x v="7"/>
    <x v="1"/>
    <s v="Cheyenne Light Fuel &amp; Power Co"/>
    <x v="1"/>
    <x v="4"/>
  </r>
  <r>
    <n v="5"/>
    <n v="999"/>
    <x v="12"/>
    <s v="106000 Completed Constr not Classfd"/>
    <n v="1"/>
    <n v="0"/>
    <n v="0"/>
    <n v="0"/>
    <n v="0"/>
    <n v="0"/>
    <n v="0"/>
    <n v="0"/>
    <s v="Wyoming"/>
    <d v="2021-12-01T00:00:00"/>
    <x v="0"/>
    <x v="8"/>
    <x v="1"/>
    <s v="Cheyenne Light Fuel &amp; Power Co"/>
    <x v="1"/>
    <x v="4"/>
  </r>
  <r>
    <n v="5"/>
    <n v="999"/>
    <x v="12"/>
    <s v="106000 Completed Constr not Classfd"/>
    <n v="1"/>
    <n v="0"/>
    <n v="0"/>
    <n v="0"/>
    <n v="0"/>
    <n v="0"/>
    <n v="0"/>
    <n v="0"/>
    <s v="Wyoming"/>
    <d v="2021-12-01T00:00:00"/>
    <x v="0"/>
    <x v="9"/>
    <x v="1"/>
    <s v="Cheyenne Light Fuel &amp; Power Co"/>
    <x v="1"/>
    <x v="4"/>
  </r>
  <r>
    <n v="5"/>
    <n v="999"/>
    <x v="12"/>
    <s v="106000 Completed Constr not Classfd"/>
    <n v="1"/>
    <n v="0"/>
    <n v="0"/>
    <n v="0"/>
    <n v="0"/>
    <n v="0"/>
    <n v="0"/>
    <n v="0"/>
    <s v="Wyoming"/>
    <d v="2021-12-01T00:00:00"/>
    <x v="0"/>
    <x v="10"/>
    <x v="1"/>
    <s v="Cheyenne Light Fuel &amp; Power Co"/>
    <x v="1"/>
    <x v="4"/>
  </r>
  <r>
    <n v="5"/>
    <n v="999"/>
    <x v="12"/>
    <s v="106000 Completed Constr not Classfd"/>
    <n v="1"/>
    <n v="0"/>
    <n v="0"/>
    <n v="0"/>
    <n v="0"/>
    <n v="0"/>
    <n v="0"/>
    <n v="0"/>
    <s v="Wyoming"/>
    <d v="2021-12-01T00:00:00"/>
    <x v="0"/>
    <x v="11"/>
    <x v="1"/>
    <s v="Cheyenne Light Fuel &amp; Power Co"/>
    <x v="1"/>
    <x v="4"/>
  </r>
  <r>
    <n v="5"/>
    <n v="999"/>
    <x v="12"/>
    <s v="106000 Completed Constr not Classfd"/>
    <n v="1"/>
    <n v="0"/>
    <n v="0"/>
    <n v="0"/>
    <n v="0"/>
    <n v="0"/>
    <n v="0"/>
    <n v="0"/>
    <s v="Wyoming"/>
    <d v="2021-12-01T00:00:00"/>
    <x v="0"/>
    <x v="12"/>
    <x v="1"/>
    <s v="Cheyenne Light Fuel &amp; Power Co"/>
    <x v="1"/>
    <x v="4"/>
  </r>
  <r>
    <n v="5"/>
    <n v="999"/>
    <x v="13"/>
    <s v="106000 Completed Constr not Classfd"/>
    <n v="1"/>
    <n v="0"/>
    <n v="0"/>
    <n v="0"/>
    <n v="0"/>
    <n v="0"/>
    <n v="0"/>
    <n v="0"/>
    <s v="Wyoming"/>
    <d v="2021-12-01T00:00:00"/>
    <x v="0"/>
    <x v="0"/>
    <x v="1"/>
    <s v="Cheyenne Light Fuel &amp; Power Co"/>
    <x v="1"/>
    <x v="4"/>
  </r>
  <r>
    <n v="5"/>
    <n v="999"/>
    <x v="13"/>
    <s v="106000 Completed Constr not Classfd"/>
    <n v="1"/>
    <n v="0"/>
    <n v="0"/>
    <n v="0"/>
    <n v="0"/>
    <n v="0"/>
    <n v="0"/>
    <n v="0"/>
    <s v="Wyoming"/>
    <d v="2021-12-01T00:00:00"/>
    <x v="0"/>
    <x v="1"/>
    <x v="1"/>
    <s v="Cheyenne Light Fuel &amp; Power Co"/>
    <x v="1"/>
    <x v="4"/>
  </r>
  <r>
    <n v="5"/>
    <n v="999"/>
    <x v="13"/>
    <s v="106000 Completed Constr not Classfd"/>
    <n v="1"/>
    <n v="0"/>
    <n v="0"/>
    <n v="0"/>
    <n v="0"/>
    <n v="0"/>
    <n v="0"/>
    <n v="0"/>
    <s v="Wyoming"/>
    <d v="2021-12-01T00:00:00"/>
    <x v="0"/>
    <x v="2"/>
    <x v="1"/>
    <s v="Cheyenne Light Fuel &amp; Power Co"/>
    <x v="1"/>
    <x v="4"/>
  </r>
  <r>
    <n v="5"/>
    <n v="999"/>
    <x v="13"/>
    <s v="106000 Completed Constr not Classfd"/>
    <n v="1"/>
    <n v="0"/>
    <n v="0"/>
    <n v="0"/>
    <n v="0"/>
    <n v="0"/>
    <n v="0"/>
    <n v="0"/>
    <s v="Wyoming"/>
    <d v="2021-12-01T00:00:00"/>
    <x v="0"/>
    <x v="3"/>
    <x v="1"/>
    <s v="Cheyenne Light Fuel &amp; Power Co"/>
    <x v="1"/>
    <x v="4"/>
  </r>
  <r>
    <n v="5"/>
    <n v="999"/>
    <x v="13"/>
    <s v="106000 Completed Constr not Classfd"/>
    <n v="1"/>
    <n v="0"/>
    <n v="0"/>
    <n v="0"/>
    <n v="0"/>
    <n v="0"/>
    <n v="0"/>
    <n v="0"/>
    <s v="Wyoming"/>
    <d v="2021-12-01T00:00:00"/>
    <x v="0"/>
    <x v="4"/>
    <x v="1"/>
    <s v="Cheyenne Light Fuel &amp; Power Co"/>
    <x v="1"/>
    <x v="4"/>
  </r>
  <r>
    <n v="5"/>
    <n v="999"/>
    <x v="13"/>
    <s v="106000 Completed Constr not Classfd"/>
    <n v="1"/>
    <n v="0"/>
    <n v="0"/>
    <n v="0"/>
    <n v="0"/>
    <n v="0"/>
    <n v="0"/>
    <n v="0"/>
    <s v="Wyoming"/>
    <d v="2021-12-01T00:00:00"/>
    <x v="0"/>
    <x v="5"/>
    <x v="1"/>
    <s v="Cheyenne Light Fuel &amp; Power Co"/>
    <x v="1"/>
    <x v="4"/>
  </r>
  <r>
    <n v="5"/>
    <n v="999"/>
    <x v="13"/>
    <s v="106000 Completed Constr not Classfd"/>
    <n v="1"/>
    <n v="0"/>
    <n v="0"/>
    <n v="0"/>
    <n v="0"/>
    <n v="0"/>
    <n v="0"/>
    <n v="0"/>
    <s v="Wyoming"/>
    <d v="2021-12-01T00:00:00"/>
    <x v="0"/>
    <x v="6"/>
    <x v="1"/>
    <s v="Cheyenne Light Fuel &amp; Power Co"/>
    <x v="1"/>
    <x v="4"/>
  </r>
  <r>
    <n v="5"/>
    <n v="999"/>
    <x v="13"/>
    <s v="106000 Completed Constr not Classfd"/>
    <n v="1"/>
    <n v="0"/>
    <n v="0"/>
    <n v="0"/>
    <n v="0"/>
    <n v="0"/>
    <n v="0"/>
    <n v="0"/>
    <s v="Wyoming"/>
    <d v="2021-12-01T00:00:00"/>
    <x v="0"/>
    <x v="7"/>
    <x v="1"/>
    <s v="Cheyenne Light Fuel &amp; Power Co"/>
    <x v="1"/>
    <x v="4"/>
  </r>
  <r>
    <n v="5"/>
    <n v="999"/>
    <x v="13"/>
    <s v="106000 Completed Constr not Classfd"/>
    <n v="1"/>
    <n v="0"/>
    <n v="0"/>
    <n v="0"/>
    <n v="0"/>
    <n v="0"/>
    <n v="0"/>
    <n v="0"/>
    <s v="Wyoming"/>
    <d v="2021-12-01T00:00:00"/>
    <x v="0"/>
    <x v="8"/>
    <x v="1"/>
    <s v="Cheyenne Light Fuel &amp; Power Co"/>
    <x v="1"/>
    <x v="4"/>
  </r>
  <r>
    <n v="5"/>
    <n v="999"/>
    <x v="13"/>
    <s v="106000 Completed Constr not Classfd"/>
    <n v="1"/>
    <n v="0"/>
    <n v="0"/>
    <n v="0"/>
    <n v="0"/>
    <n v="0"/>
    <n v="0"/>
    <n v="0"/>
    <s v="Wyoming"/>
    <d v="2021-12-01T00:00:00"/>
    <x v="0"/>
    <x v="9"/>
    <x v="1"/>
    <s v="Cheyenne Light Fuel &amp; Power Co"/>
    <x v="1"/>
    <x v="4"/>
  </r>
  <r>
    <n v="5"/>
    <n v="999"/>
    <x v="13"/>
    <s v="106000 Completed Constr not Classfd"/>
    <n v="1"/>
    <n v="0"/>
    <n v="0"/>
    <n v="0"/>
    <n v="0"/>
    <n v="0"/>
    <n v="0"/>
    <n v="0"/>
    <s v="Wyoming"/>
    <d v="2021-12-01T00:00:00"/>
    <x v="0"/>
    <x v="10"/>
    <x v="1"/>
    <s v="Cheyenne Light Fuel &amp; Power Co"/>
    <x v="1"/>
    <x v="4"/>
  </r>
  <r>
    <n v="5"/>
    <n v="999"/>
    <x v="13"/>
    <s v="106000 Completed Constr not Classfd"/>
    <n v="1"/>
    <n v="0"/>
    <n v="0"/>
    <n v="0"/>
    <n v="0"/>
    <n v="0"/>
    <n v="0"/>
    <n v="0"/>
    <s v="Wyoming"/>
    <d v="2021-12-01T00:00:00"/>
    <x v="0"/>
    <x v="11"/>
    <x v="1"/>
    <s v="Cheyenne Light Fuel &amp; Power Co"/>
    <x v="1"/>
    <x v="4"/>
  </r>
  <r>
    <n v="5"/>
    <n v="999"/>
    <x v="13"/>
    <s v="106000 Completed Constr not Classfd"/>
    <n v="1"/>
    <n v="0"/>
    <n v="0"/>
    <n v="0"/>
    <n v="0"/>
    <n v="0"/>
    <n v="0"/>
    <n v="0"/>
    <s v="Wyoming"/>
    <d v="2021-12-01T00:00:00"/>
    <x v="0"/>
    <x v="12"/>
    <x v="1"/>
    <s v="Cheyenne Light Fuel &amp; Power Co"/>
    <x v="1"/>
    <x v="4"/>
  </r>
  <r>
    <n v="5"/>
    <n v="999"/>
    <x v="14"/>
    <s v="106000 Completed Constr not Classfd"/>
    <n v="1"/>
    <n v="0"/>
    <n v="0"/>
    <n v="0"/>
    <n v="0"/>
    <n v="0"/>
    <n v="0"/>
    <n v="0"/>
    <s v="Wyoming"/>
    <d v="2021-12-01T00:00:00"/>
    <x v="0"/>
    <x v="0"/>
    <x v="1"/>
    <s v="Cheyenne Light Fuel &amp; Power Co"/>
    <x v="1"/>
    <x v="4"/>
  </r>
  <r>
    <n v="5"/>
    <n v="999"/>
    <x v="14"/>
    <s v="106000 Completed Constr not Classfd"/>
    <n v="1"/>
    <n v="0"/>
    <n v="0"/>
    <n v="0"/>
    <n v="0"/>
    <n v="0"/>
    <n v="0"/>
    <n v="0"/>
    <s v="Wyoming"/>
    <d v="2021-12-01T00:00:00"/>
    <x v="0"/>
    <x v="1"/>
    <x v="1"/>
    <s v="Cheyenne Light Fuel &amp; Power Co"/>
    <x v="1"/>
    <x v="4"/>
  </r>
  <r>
    <n v="5"/>
    <n v="999"/>
    <x v="14"/>
    <s v="106000 Completed Constr not Classfd"/>
    <n v="1"/>
    <n v="0"/>
    <n v="0"/>
    <n v="0"/>
    <n v="0"/>
    <n v="0"/>
    <n v="0"/>
    <n v="0"/>
    <s v="Wyoming"/>
    <d v="2021-12-01T00:00:00"/>
    <x v="0"/>
    <x v="2"/>
    <x v="1"/>
    <s v="Cheyenne Light Fuel &amp; Power Co"/>
    <x v="1"/>
    <x v="4"/>
  </r>
  <r>
    <n v="5"/>
    <n v="999"/>
    <x v="14"/>
    <s v="106000 Completed Constr not Classfd"/>
    <n v="1"/>
    <n v="0"/>
    <n v="0"/>
    <n v="0"/>
    <n v="0"/>
    <n v="0"/>
    <n v="0"/>
    <n v="0"/>
    <s v="Wyoming"/>
    <d v="2021-12-01T00:00:00"/>
    <x v="0"/>
    <x v="3"/>
    <x v="1"/>
    <s v="Cheyenne Light Fuel &amp; Power Co"/>
    <x v="1"/>
    <x v="4"/>
  </r>
  <r>
    <n v="5"/>
    <n v="999"/>
    <x v="14"/>
    <s v="106000 Completed Constr not Classfd"/>
    <n v="1"/>
    <n v="0"/>
    <n v="0"/>
    <n v="0"/>
    <n v="0"/>
    <n v="0"/>
    <n v="0"/>
    <n v="0"/>
    <s v="Wyoming"/>
    <d v="2021-12-01T00:00:00"/>
    <x v="0"/>
    <x v="4"/>
    <x v="1"/>
    <s v="Cheyenne Light Fuel &amp; Power Co"/>
    <x v="1"/>
    <x v="4"/>
  </r>
  <r>
    <n v="5"/>
    <n v="999"/>
    <x v="14"/>
    <s v="106000 Completed Constr not Classfd"/>
    <n v="1"/>
    <n v="0"/>
    <n v="0"/>
    <n v="0"/>
    <n v="0"/>
    <n v="0"/>
    <n v="0"/>
    <n v="0"/>
    <s v="Wyoming"/>
    <d v="2021-12-01T00:00:00"/>
    <x v="0"/>
    <x v="5"/>
    <x v="1"/>
    <s v="Cheyenne Light Fuel &amp; Power Co"/>
    <x v="1"/>
    <x v="4"/>
  </r>
  <r>
    <n v="5"/>
    <n v="999"/>
    <x v="14"/>
    <s v="106000 Completed Constr not Classfd"/>
    <n v="1"/>
    <n v="0"/>
    <n v="0"/>
    <n v="0"/>
    <n v="0"/>
    <n v="0"/>
    <n v="0"/>
    <n v="0"/>
    <s v="Wyoming"/>
    <d v="2021-12-01T00:00:00"/>
    <x v="0"/>
    <x v="6"/>
    <x v="1"/>
    <s v="Cheyenne Light Fuel &amp; Power Co"/>
    <x v="1"/>
    <x v="4"/>
  </r>
  <r>
    <n v="5"/>
    <n v="999"/>
    <x v="14"/>
    <s v="106000 Completed Constr not Classfd"/>
    <n v="1"/>
    <n v="0"/>
    <n v="0"/>
    <n v="0"/>
    <n v="0"/>
    <n v="0"/>
    <n v="0"/>
    <n v="0"/>
    <s v="Wyoming"/>
    <d v="2021-12-01T00:00:00"/>
    <x v="0"/>
    <x v="7"/>
    <x v="1"/>
    <s v="Cheyenne Light Fuel &amp; Power Co"/>
    <x v="1"/>
    <x v="4"/>
  </r>
  <r>
    <n v="5"/>
    <n v="999"/>
    <x v="14"/>
    <s v="106000 Completed Constr not Classfd"/>
    <n v="1"/>
    <n v="0"/>
    <n v="0"/>
    <n v="0"/>
    <n v="0"/>
    <n v="0"/>
    <n v="0"/>
    <n v="0"/>
    <s v="Wyoming"/>
    <d v="2021-12-01T00:00:00"/>
    <x v="0"/>
    <x v="8"/>
    <x v="1"/>
    <s v="Cheyenne Light Fuel &amp; Power Co"/>
    <x v="1"/>
    <x v="4"/>
  </r>
  <r>
    <n v="5"/>
    <n v="999"/>
    <x v="14"/>
    <s v="106000 Completed Constr not Classfd"/>
    <n v="1"/>
    <n v="0"/>
    <n v="0"/>
    <n v="0"/>
    <n v="0"/>
    <n v="0"/>
    <n v="0"/>
    <n v="0"/>
    <s v="Wyoming"/>
    <d v="2021-12-01T00:00:00"/>
    <x v="0"/>
    <x v="9"/>
    <x v="1"/>
    <s v="Cheyenne Light Fuel &amp; Power Co"/>
    <x v="1"/>
    <x v="4"/>
  </r>
  <r>
    <n v="5"/>
    <n v="999"/>
    <x v="14"/>
    <s v="106000 Completed Constr not Classfd"/>
    <n v="1"/>
    <n v="0"/>
    <n v="0"/>
    <n v="0"/>
    <n v="0"/>
    <n v="0"/>
    <n v="0"/>
    <n v="0"/>
    <s v="Wyoming"/>
    <d v="2021-12-01T00:00:00"/>
    <x v="0"/>
    <x v="10"/>
    <x v="1"/>
    <s v="Cheyenne Light Fuel &amp; Power Co"/>
    <x v="1"/>
    <x v="4"/>
  </r>
  <r>
    <n v="5"/>
    <n v="999"/>
    <x v="14"/>
    <s v="106000 Completed Constr not Classfd"/>
    <n v="1"/>
    <n v="0"/>
    <n v="0"/>
    <n v="0"/>
    <n v="0"/>
    <n v="0"/>
    <n v="0"/>
    <n v="0"/>
    <s v="Wyoming"/>
    <d v="2021-12-01T00:00:00"/>
    <x v="0"/>
    <x v="11"/>
    <x v="1"/>
    <s v="Cheyenne Light Fuel &amp; Power Co"/>
    <x v="1"/>
    <x v="4"/>
  </r>
  <r>
    <n v="5"/>
    <n v="999"/>
    <x v="14"/>
    <s v="106000 Completed Constr not Classfd"/>
    <n v="1"/>
    <n v="0"/>
    <n v="0"/>
    <n v="0"/>
    <n v="0"/>
    <n v="0"/>
    <n v="0"/>
    <n v="0"/>
    <s v="Wyoming"/>
    <d v="2021-12-01T00:00:00"/>
    <x v="0"/>
    <x v="12"/>
    <x v="1"/>
    <s v="Cheyenne Light Fuel &amp; Power Co"/>
    <x v="1"/>
    <x v="4"/>
  </r>
  <r>
    <n v="5"/>
    <n v="999"/>
    <x v="140"/>
    <s v="106000 Completed Constr not Classfd"/>
    <n v="1"/>
    <n v="0"/>
    <n v="0"/>
    <n v="0"/>
    <n v="0"/>
    <n v="0"/>
    <n v="0"/>
    <n v="0"/>
    <s v="Wyoming"/>
    <d v="2021-12-01T00:00:00"/>
    <x v="0"/>
    <x v="0"/>
    <x v="1"/>
    <s v="Cheyenne Light Fuel &amp; Power Co"/>
    <x v="1"/>
    <x v="4"/>
  </r>
  <r>
    <n v="5"/>
    <n v="999"/>
    <x v="140"/>
    <s v="106000 Completed Constr not Classfd"/>
    <n v="1"/>
    <n v="0"/>
    <n v="0"/>
    <n v="0"/>
    <n v="0"/>
    <n v="0"/>
    <n v="0"/>
    <n v="0"/>
    <s v="Wyoming"/>
    <d v="2021-12-01T00:00:00"/>
    <x v="0"/>
    <x v="1"/>
    <x v="1"/>
    <s v="Cheyenne Light Fuel &amp; Power Co"/>
    <x v="1"/>
    <x v="4"/>
  </r>
  <r>
    <n v="5"/>
    <n v="999"/>
    <x v="140"/>
    <s v="106000 Completed Constr not Classfd"/>
    <n v="1"/>
    <n v="0"/>
    <n v="0"/>
    <n v="0"/>
    <n v="0"/>
    <n v="0"/>
    <n v="0"/>
    <n v="0"/>
    <s v="Wyoming"/>
    <d v="2021-12-01T00:00:00"/>
    <x v="0"/>
    <x v="2"/>
    <x v="1"/>
    <s v="Cheyenne Light Fuel &amp; Power Co"/>
    <x v="1"/>
    <x v="4"/>
  </r>
  <r>
    <n v="5"/>
    <n v="999"/>
    <x v="140"/>
    <s v="106000 Completed Constr not Classfd"/>
    <n v="1"/>
    <n v="0"/>
    <n v="0"/>
    <n v="0"/>
    <n v="0"/>
    <n v="0"/>
    <n v="0"/>
    <n v="0"/>
    <s v="Wyoming"/>
    <d v="2021-12-01T00:00:00"/>
    <x v="0"/>
    <x v="3"/>
    <x v="1"/>
    <s v="Cheyenne Light Fuel &amp; Power Co"/>
    <x v="1"/>
    <x v="4"/>
  </r>
  <r>
    <n v="5"/>
    <n v="999"/>
    <x v="140"/>
    <s v="106000 Completed Constr not Classfd"/>
    <n v="1"/>
    <n v="0"/>
    <n v="0"/>
    <n v="0"/>
    <n v="0"/>
    <n v="0"/>
    <n v="0"/>
    <n v="0"/>
    <s v="Wyoming"/>
    <d v="2021-12-01T00:00:00"/>
    <x v="0"/>
    <x v="4"/>
    <x v="1"/>
    <s v="Cheyenne Light Fuel &amp; Power Co"/>
    <x v="1"/>
    <x v="4"/>
  </r>
  <r>
    <n v="5"/>
    <n v="999"/>
    <x v="140"/>
    <s v="106000 Completed Constr not Classfd"/>
    <n v="1"/>
    <n v="0"/>
    <n v="0"/>
    <n v="0"/>
    <n v="0"/>
    <n v="0"/>
    <n v="0"/>
    <n v="0"/>
    <s v="Wyoming"/>
    <d v="2021-12-01T00:00:00"/>
    <x v="0"/>
    <x v="5"/>
    <x v="1"/>
    <s v="Cheyenne Light Fuel &amp; Power Co"/>
    <x v="1"/>
    <x v="4"/>
  </r>
  <r>
    <n v="5"/>
    <n v="999"/>
    <x v="140"/>
    <s v="106000 Completed Constr not Classfd"/>
    <n v="1"/>
    <n v="0"/>
    <n v="0"/>
    <n v="0"/>
    <n v="0"/>
    <n v="0"/>
    <n v="0"/>
    <n v="0"/>
    <s v="Wyoming"/>
    <d v="2021-12-01T00:00:00"/>
    <x v="0"/>
    <x v="6"/>
    <x v="1"/>
    <s v="Cheyenne Light Fuel &amp; Power Co"/>
    <x v="1"/>
    <x v="4"/>
  </r>
  <r>
    <n v="5"/>
    <n v="999"/>
    <x v="140"/>
    <s v="106000 Completed Constr not Classfd"/>
    <n v="1"/>
    <n v="0"/>
    <n v="0"/>
    <n v="0"/>
    <n v="0"/>
    <n v="0"/>
    <n v="0"/>
    <n v="0"/>
    <s v="Wyoming"/>
    <d v="2021-12-01T00:00:00"/>
    <x v="0"/>
    <x v="7"/>
    <x v="1"/>
    <s v="Cheyenne Light Fuel &amp; Power Co"/>
    <x v="1"/>
    <x v="4"/>
  </r>
  <r>
    <n v="5"/>
    <n v="999"/>
    <x v="140"/>
    <s v="106000 Completed Constr not Classfd"/>
    <n v="1"/>
    <n v="0"/>
    <n v="0"/>
    <n v="0"/>
    <n v="0"/>
    <n v="0"/>
    <n v="0"/>
    <n v="0"/>
    <s v="Wyoming"/>
    <d v="2021-12-01T00:00:00"/>
    <x v="0"/>
    <x v="8"/>
    <x v="1"/>
    <s v="Cheyenne Light Fuel &amp; Power Co"/>
    <x v="1"/>
    <x v="4"/>
  </r>
  <r>
    <n v="5"/>
    <n v="999"/>
    <x v="140"/>
    <s v="106000 Completed Constr not Classfd"/>
    <n v="1"/>
    <n v="0"/>
    <n v="0"/>
    <n v="0"/>
    <n v="0"/>
    <n v="0"/>
    <n v="0"/>
    <n v="0"/>
    <s v="Wyoming"/>
    <d v="2021-12-01T00:00:00"/>
    <x v="0"/>
    <x v="9"/>
    <x v="1"/>
    <s v="Cheyenne Light Fuel &amp; Power Co"/>
    <x v="1"/>
    <x v="4"/>
  </r>
  <r>
    <n v="5"/>
    <n v="999"/>
    <x v="140"/>
    <s v="106000 Completed Constr not Classfd"/>
    <n v="1"/>
    <n v="0"/>
    <n v="0"/>
    <n v="0"/>
    <n v="0"/>
    <n v="0"/>
    <n v="0"/>
    <n v="0"/>
    <s v="Wyoming"/>
    <d v="2021-12-01T00:00:00"/>
    <x v="0"/>
    <x v="10"/>
    <x v="1"/>
    <s v="Cheyenne Light Fuel &amp; Power Co"/>
    <x v="1"/>
    <x v="4"/>
  </r>
  <r>
    <n v="5"/>
    <n v="999"/>
    <x v="140"/>
    <s v="106000 Completed Constr not Classfd"/>
    <n v="1"/>
    <n v="0"/>
    <n v="0"/>
    <n v="0"/>
    <n v="0"/>
    <n v="0"/>
    <n v="0"/>
    <n v="0"/>
    <s v="Wyoming"/>
    <d v="2021-12-01T00:00:00"/>
    <x v="0"/>
    <x v="11"/>
    <x v="1"/>
    <s v="Cheyenne Light Fuel &amp; Power Co"/>
    <x v="1"/>
    <x v="4"/>
  </r>
  <r>
    <n v="5"/>
    <n v="999"/>
    <x v="140"/>
    <s v="106000 Completed Constr not Classfd"/>
    <n v="1"/>
    <n v="0"/>
    <n v="0"/>
    <n v="0"/>
    <n v="0"/>
    <n v="0"/>
    <n v="0"/>
    <n v="0"/>
    <s v="Wyoming"/>
    <d v="2021-12-01T00:00:00"/>
    <x v="0"/>
    <x v="12"/>
    <x v="1"/>
    <s v="Cheyenne Light Fuel &amp; Power Co"/>
    <x v="1"/>
    <x v="4"/>
  </r>
  <r>
    <n v="5"/>
    <n v="999"/>
    <x v="15"/>
    <s v="106000 Completed Constr not Classfd"/>
    <n v="1"/>
    <n v="0"/>
    <n v="0"/>
    <n v="0"/>
    <n v="0"/>
    <n v="0"/>
    <n v="0"/>
    <n v="0"/>
    <s v="Wyoming"/>
    <d v="2021-12-01T00:00:00"/>
    <x v="0"/>
    <x v="0"/>
    <x v="1"/>
    <s v="Cheyenne Light Fuel &amp; Power Co"/>
    <x v="1"/>
    <x v="5"/>
  </r>
  <r>
    <n v="5"/>
    <n v="999"/>
    <x v="15"/>
    <s v="106000 Completed Constr not Classfd"/>
    <n v="1"/>
    <n v="0"/>
    <n v="0"/>
    <n v="0"/>
    <n v="0"/>
    <n v="0"/>
    <n v="0"/>
    <n v="0"/>
    <s v="Wyoming"/>
    <d v="2021-12-01T00:00:00"/>
    <x v="0"/>
    <x v="1"/>
    <x v="1"/>
    <s v="Cheyenne Light Fuel &amp; Power Co"/>
    <x v="1"/>
    <x v="5"/>
  </r>
  <r>
    <n v="5"/>
    <n v="999"/>
    <x v="15"/>
    <s v="106000 Completed Constr not Classfd"/>
    <n v="1"/>
    <n v="0"/>
    <n v="0"/>
    <n v="0"/>
    <n v="0"/>
    <n v="0"/>
    <n v="0"/>
    <n v="0"/>
    <s v="Wyoming"/>
    <d v="2021-12-01T00:00:00"/>
    <x v="0"/>
    <x v="2"/>
    <x v="1"/>
    <s v="Cheyenne Light Fuel &amp; Power Co"/>
    <x v="1"/>
    <x v="5"/>
  </r>
  <r>
    <n v="5"/>
    <n v="999"/>
    <x v="15"/>
    <s v="106000 Completed Constr not Classfd"/>
    <n v="1"/>
    <n v="0"/>
    <n v="0"/>
    <n v="0"/>
    <n v="0"/>
    <n v="0"/>
    <n v="0"/>
    <n v="0"/>
    <s v="Wyoming"/>
    <d v="2021-12-01T00:00:00"/>
    <x v="0"/>
    <x v="3"/>
    <x v="1"/>
    <s v="Cheyenne Light Fuel &amp; Power Co"/>
    <x v="1"/>
    <x v="5"/>
  </r>
  <r>
    <n v="5"/>
    <n v="999"/>
    <x v="15"/>
    <s v="106000 Completed Constr not Classfd"/>
    <n v="1"/>
    <n v="0"/>
    <n v="0"/>
    <n v="0"/>
    <n v="0"/>
    <n v="0"/>
    <n v="0"/>
    <n v="0"/>
    <s v="Wyoming"/>
    <d v="2021-12-01T00:00:00"/>
    <x v="0"/>
    <x v="4"/>
    <x v="1"/>
    <s v="Cheyenne Light Fuel &amp; Power Co"/>
    <x v="1"/>
    <x v="5"/>
  </r>
  <r>
    <n v="5"/>
    <n v="999"/>
    <x v="15"/>
    <s v="106000 Completed Constr not Classfd"/>
    <n v="1"/>
    <n v="0"/>
    <n v="0"/>
    <n v="0"/>
    <n v="0"/>
    <n v="0"/>
    <n v="0"/>
    <n v="0"/>
    <s v="Wyoming"/>
    <d v="2021-12-01T00:00:00"/>
    <x v="0"/>
    <x v="5"/>
    <x v="1"/>
    <s v="Cheyenne Light Fuel &amp; Power Co"/>
    <x v="1"/>
    <x v="5"/>
  </r>
  <r>
    <n v="5"/>
    <n v="999"/>
    <x v="15"/>
    <s v="106000 Completed Constr not Classfd"/>
    <n v="1"/>
    <n v="0"/>
    <n v="0"/>
    <n v="0"/>
    <n v="0"/>
    <n v="0"/>
    <n v="0"/>
    <n v="0"/>
    <s v="Wyoming"/>
    <d v="2021-12-01T00:00:00"/>
    <x v="0"/>
    <x v="6"/>
    <x v="1"/>
    <s v="Cheyenne Light Fuel &amp; Power Co"/>
    <x v="1"/>
    <x v="5"/>
  </r>
  <r>
    <n v="5"/>
    <n v="999"/>
    <x v="15"/>
    <s v="106000 Completed Constr not Classfd"/>
    <n v="1"/>
    <n v="0"/>
    <n v="0"/>
    <n v="0"/>
    <n v="0"/>
    <n v="0"/>
    <n v="0"/>
    <n v="0"/>
    <s v="Wyoming"/>
    <d v="2021-12-01T00:00:00"/>
    <x v="0"/>
    <x v="7"/>
    <x v="1"/>
    <s v="Cheyenne Light Fuel &amp; Power Co"/>
    <x v="1"/>
    <x v="5"/>
  </r>
  <r>
    <n v="5"/>
    <n v="999"/>
    <x v="15"/>
    <s v="106000 Completed Constr not Classfd"/>
    <n v="1"/>
    <n v="0"/>
    <n v="0"/>
    <n v="0"/>
    <n v="0"/>
    <n v="0"/>
    <n v="0"/>
    <n v="0"/>
    <s v="Wyoming"/>
    <d v="2021-12-01T00:00:00"/>
    <x v="0"/>
    <x v="8"/>
    <x v="1"/>
    <s v="Cheyenne Light Fuel &amp; Power Co"/>
    <x v="1"/>
    <x v="5"/>
  </r>
  <r>
    <n v="5"/>
    <n v="999"/>
    <x v="15"/>
    <s v="106000 Completed Constr not Classfd"/>
    <n v="1"/>
    <n v="0"/>
    <n v="0"/>
    <n v="0"/>
    <n v="0"/>
    <n v="0"/>
    <n v="0"/>
    <n v="0"/>
    <s v="Wyoming"/>
    <d v="2021-12-01T00:00:00"/>
    <x v="0"/>
    <x v="9"/>
    <x v="1"/>
    <s v="Cheyenne Light Fuel &amp; Power Co"/>
    <x v="1"/>
    <x v="5"/>
  </r>
  <r>
    <n v="5"/>
    <n v="999"/>
    <x v="15"/>
    <s v="106000 Completed Constr not Classfd"/>
    <n v="1"/>
    <n v="0"/>
    <n v="0"/>
    <n v="0"/>
    <n v="0"/>
    <n v="0"/>
    <n v="0"/>
    <n v="0"/>
    <s v="Wyoming"/>
    <d v="2021-12-01T00:00:00"/>
    <x v="0"/>
    <x v="10"/>
    <x v="1"/>
    <s v="Cheyenne Light Fuel &amp; Power Co"/>
    <x v="1"/>
    <x v="5"/>
  </r>
  <r>
    <n v="5"/>
    <n v="999"/>
    <x v="15"/>
    <s v="106000 Completed Constr not Classfd"/>
    <n v="1"/>
    <n v="0"/>
    <n v="0"/>
    <n v="0"/>
    <n v="0"/>
    <n v="0"/>
    <n v="0"/>
    <n v="0"/>
    <s v="Wyoming"/>
    <d v="2021-12-01T00:00:00"/>
    <x v="0"/>
    <x v="11"/>
    <x v="1"/>
    <s v="Cheyenne Light Fuel &amp; Power Co"/>
    <x v="1"/>
    <x v="5"/>
  </r>
  <r>
    <n v="5"/>
    <n v="999"/>
    <x v="15"/>
    <s v="106000 Completed Constr not Classfd"/>
    <n v="1"/>
    <n v="0"/>
    <n v="0"/>
    <n v="0"/>
    <n v="0"/>
    <n v="0"/>
    <n v="0"/>
    <n v="0"/>
    <s v="Wyoming"/>
    <d v="2021-12-01T00:00:00"/>
    <x v="0"/>
    <x v="12"/>
    <x v="1"/>
    <s v="Cheyenne Light Fuel &amp; Power Co"/>
    <x v="1"/>
    <x v="5"/>
  </r>
  <r>
    <n v="5"/>
    <n v="999"/>
    <x v="16"/>
    <s v="106000 Completed Constr not Classfd"/>
    <n v="1"/>
    <n v="0"/>
    <n v="0"/>
    <n v="0"/>
    <n v="0"/>
    <n v="0"/>
    <n v="0"/>
    <n v="0"/>
    <s v="Wyoming"/>
    <d v="2021-12-01T00:00:00"/>
    <x v="0"/>
    <x v="0"/>
    <x v="1"/>
    <s v="Cheyenne Light Fuel &amp; Power Co"/>
    <x v="1"/>
    <x v="6"/>
  </r>
  <r>
    <n v="5"/>
    <n v="999"/>
    <x v="16"/>
    <s v="106000 Completed Constr not Classfd"/>
    <n v="1"/>
    <n v="0"/>
    <n v="0"/>
    <n v="0"/>
    <n v="0"/>
    <n v="0"/>
    <n v="0"/>
    <n v="0"/>
    <s v="Wyoming"/>
    <d v="2021-12-01T00:00:00"/>
    <x v="0"/>
    <x v="1"/>
    <x v="1"/>
    <s v="Cheyenne Light Fuel &amp; Power Co"/>
    <x v="1"/>
    <x v="6"/>
  </r>
  <r>
    <n v="5"/>
    <n v="999"/>
    <x v="16"/>
    <s v="106000 Completed Constr not Classfd"/>
    <n v="1"/>
    <n v="0"/>
    <n v="0"/>
    <n v="0"/>
    <n v="0"/>
    <n v="0"/>
    <n v="0"/>
    <n v="0"/>
    <s v="Wyoming"/>
    <d v="2021-12-01T00:00:00"/>
    <x v="0"/>
    <x v="2"/>
    <x v="1"/>
    <s v="Cheyenne Light Fuel &amp; Power Co"/>
    <x v="1"/>
    <x v="6"/>
  </r>
  <r>
    <n v="5"/>
    <n v="999"/>
    <x v="16"/>
    <s v="106000 Completed Constr not Classfd"/>
    <n v="1"/>
    <n v="0"/>
    <n v="0"/>
    <n v="0"/>
    <n v="0"/>
    <n v="0"/>
    <n v="0"/>
    <n v="0"/>
    <s v="Wyoming"/>
    <d v="2021-12-01T00:00:00"/>
    <x v="0"/>
    <x v="3"/>
    <x v="1"/>
    <s v="Cheyenne Light Fuel &amp; Power Co"/>
    <x v="1"/>
    <x v="6"/>
  </r>
  <r>
    <n v="5"/>
    <n v="999"/>
    <x v="16"/>
    <s v="106000 Completed Constr not Classfd"/>
    <n v="1"/>
    <n v="0"/>
    <n v="0"/>
    <n v="0"/>
    <n v="0"/>
    <n v="0"/>
    <n v="0"/>
    <n v="0"/>
    <s v="Wyoming"/>
    <d v="2021-12-01T00:00:00"/>
    <x v="0"/>
    <x v="4"/>
    <x v="1"/>
    <s v="Cheyenne Light Fuel &amp; Power Co"/>
    <x v="1"/>
    <x v="6"/>
  </r>
  <r>
    <n v="5"/>
    <n v="999"/>
    <x v="16"/>
    <s v="106000 Completed Constr not Classfd"/>
    <n v="1"/>
    <n v="0"/>
    <n v="0"/>
    <n v="0"/>
    <n v="0"/>
    <n v="0"/>
    <n v="0"/>
    <n v="0"/>
    <s v="Wyoming"/>
    <d v="2021-12-01T00:00:00"/>
    <x v="0"/>
    <x v="5"/>
    <x v="1"/>
    <s v="Cheyenne Light Fuel &amp; Power Co"/>
    <x v="1"/>
    <x v="6"/>
  </r>
  <r>
    <n v="5"/>
    <n v="999"/>
    <x v="16"/>
    <s v="106000 Completed Constr not Classfd"/>
    <n v="1"/>
    <n v="0"/>
    <n v="0"/>
    <n v="0"/>
    <n v="0"/>
    <n v="0"/>
    <n v="0"/>
    <n v="0"/>
    <s v="Wyoming"/>
    <d v="2021-12-01T00:00:00"/>
    <x v="0"/>
    <x v="6"/>
    <x v="1"/>
    <s v="Cheyenne Light Fuel &amp; Power Co"/>
    <x v="1"/>
    <x v="6"/>
  </r>
  <r>
    <n v="5"/>
    <n v="999"/>
    <x v="16"/>
    <s v="106000 Completed Constr not Classfd"/>
    <n v="1"/>
    <n v="0"/>
    <n v="0"/>
    <n v="0"/>
    <n v="0"/>
    <n v="0"/>
    <n v="0"/>
    <n v="0"/>
    <s v="Wyoming"/>
    <d v="2021-12-01T00:00:00"/>
    <x v="0"/>
    <x v="7"/>
    <x v="1"/>
    <s v="Cheyenne Light Fuel &amp; Power Co"/>
    <x v="1"/>
    <x v="6"/>
  </r>
  <r>
    <n v="5"/>
    <n v="999"/>
    <x v="16"/>
    <s v="106000 Completed Constr not Classfd"/>
    <n v="1"/>
    <n v="0"/>
    <n v="0"/>
    <n v="0"/>
    <n v="0"/>
    <n v="0"/>
    <n v="0"/>
    <n v="0"/>
    <s v="Wyoming"/>
    <d v="2021-12-01T00:00:00"/>
    <x v="0"/>
    <x v="8"/>
    <x v="1"/>
    <s v="Cheyenne Light Fuel &amp; Power Co"/>
    <x v="1"/>
    <x v="6"/>
  </r>
  <r>
    <n v="5"/>
    <n v="999"/>
    <x v="16"/>
    <s v="106000 Completed Constr not Classfd"/>
    <n v="1"/>
    <n v="0"/>
    <n v="0"/>
    <n v="0"/>
    <n v="0"/>
    <n v="0"/>
    <n v="0"/>
    <n v="0"/>
    <s v="Wyoming"/>
    <d v="2021-12-01T00:00:00"/>
    <x v="0"/>
    <x v="9"/>
    <x v="1"/>
    <s v="Cheyenne Light Fuel &amp; Power Co"/>
    <x v="1"/>
    <x v="6"/>
  </r>
  <r>
    <n v="5"/>
    <n v="999"/>
    <x v="16"/>
    <s v="106000 Completed Constr not Classfd"/>
    <n v="1"/>
    <n v="0"/>
    <n v="0"/>
    <n v="0"/>
    <n v="0"/>
    <n v="0"/>
    <n v="0"/>
    <n v="0"/>
    <s v="Wyoming"/>
    <d v="2021-12-01T00:00:00"/>
    <x v="0"/>
    <x v="10"/>
    <x v="1"/>
    <s v="Cheyenne Light Fuel &amp; Power Co"/>
    <x v="1"/>
    <x v="6"/>
  </r>
  <r>
    <n v="5"/>
    <n v="999"/>
    <x v="16"/>
    <s v="106000 Completed Constr not Classfd"/>
    <n v="1"/>
    <n v="0"/>
    <n v="0"/>
    <n v="0"/>
    <n v="0"/>
    <n v="0"/>
    <n v="0"/>
    <n v="0"/>
    <s v="Wyoming"/>
    <d v="2021-12-01T00:00:00"/>
    <x v="0"/>
    <x v="11"/>
    <x v="1"/>
    <s v="Cheyenne Light Fuel &amp; Power Co"/>
    <x v="1"/>
    <x v="6"/>
  </r>
  <r>
    <n v="5"/>
    <n v="999"/>
    <x v="16"/>
    <s v="106000 Completed Constr not Classfd"/>
    <n v="1"/>
    <n v="0"/>
    <n v="1353.58"/>
    <n v="0"/>
    <n v="0"/>
    <n v="0"/>
    <n v="0"/>
    <n v="1353.58"/>
    <s v="Wyoming"/>
    <d v="2021-12-01T00:00:00"/>
    <x v="0"/>
    <x v="12"/>
    <x v="1"/>
    <s v="Cheyenne Light Fuel &amp; Power Co"/>
    <x v="1"/>
    <x v="6"/>
  </r>
  <r>
    <n v="5"/>
    <n v="999"/>
    <x v="19"/>
    <s v="106000 Completed Constr not Classfd"/>
    <n v="1"/>
    <n v="0"/>
    <n v="0"/>
    <n v="0"/>
    <n v="0"/>
    <n v="0"/>
    <n v="0"/>
    <n v="0"/>
    <s v="Wyoming"/>
    <d v="2021-12-01T00:00:00"/>
    <x v="0"/>
    <x v="0"/>
    <x v="1"/>
    <s v="Cheyenne Light Fuel &amp; Power Co"/>
    <x v="1"/>
    <x v="8"/>
  </r>
  <r>
    <n v="5"/>
    <n v="999"/>
    <x v="19"/>
    <s v="106000 Completed Constr not Classfd"/>
    <n v="1"/>
    <n v="0"/>
    <n v="0"/>
    <n v="0"/>
    <n v="0"/>
    <n v="0"/>
    <n v="0"/>
    <n v="0"/>
    <s v="Wyoming"/>
    <d v="2021-12-01T00:00:00"/>
    <x v="0"/>
    <x v="1"/>
    <x v="1"/>
    <s v="Cheyenne Light Fuel &amp; Power Co"/>
    <x v="1"/>
    <x v="8"/>
  </r>
  <r>
    <n v="5"/>
    <n v="999"/>
    <x v="19"/>
    <s v="106000 Completed Constr not Classfd"/>
    <n v="1"/>
    <n v="0"/>
    <n v="0"/>
    <n v="0"/>
    <n v="0"/>
    <n v="0"/>
    <n v="0"/>
    <n v="0"/>
    <s v="Wyoming"/>
    <d v="2021-12-01T00:00:00"/>
    <x v="0"/>
    <x v="2"/>
    <x v="1"/>
    <s v="Cheyenne Light Fuel &amp; Power Co"/>
    <x v="1"/>
    <x v="8"/>
  </r>
  <r>
    <n v="5"/>
    <n v="999"/>
    <x v="19"/>
    <s v="106000 Completed Constr not Classfd"/>
    <n v="1"/>
    <n v="0"/>
    <n v="0"/>
    <n v="0"/>
    <n v="0"/>
    <n v="0"/>
    <n v="0"/>
    <n v="0"/>
    <s v="Wyoming"/>
    <d v="2021-12-01T00:00:00"/>
    <x v="0"/>
    <x v="3"/>
    <x v="1"/>
    <s v="Cheyenne Light Fuel &amp; Power Co"/>
    <x v="1"/>
    <x v="8"/>
  </r>
  <r>
    <n v="5"/>
    <n v="999"/>
    <x v="19"/>
    <s v="106000 Completed Constr not Classfd"/>
    <n v="1"/>
    <n v="0"/>
    <n v="0"/>
    <n v="0"/>
    <n v="0"/>
    <n v="0"/>
    <n v="0"/>
    <n v="0"/>
    <s v="Wyoming"/>
    <d v="2021-12-01T00:00:00"/>
    <x v="0"/>
    <x v="4"/>
    <x v="1"/>
    <s v="Cheyenne Light Fuel &amp; Power Co"/>
    <x v="1"/>
    <x v="8"/>
  </r>
  <r>
    <n v="5"/>
    <n v="999"/>
    <x v="19"/>
    <s v="106000 Completed Constr not Classfd"/>
    <n v="1"/>
    <n v="0"/>
    <n v="0"/>
    <n v="0"/>
    <n v="0"/>
    <n v="0"/>
    <n v="0"/>
    <n v="0"/>
    <s v="Wyoming"/>
    <d v="2021-12-01T00:00:00"/>
    <x v="0"/>
    <x v="5"/>
    <x v="1"/>
    <s v="Cheyenne Light Fuel &amp; Power Co"/>
    <x v="1"/>
    <x v="8"/>
  </r>
  <r>
    <n v="5"/>
    <n v="999"/>
    <x v="19"/>
    <s v="106000 Completed Constr not Classfd"/>
    <n v="1"/>
    <n v="0"/>
    <n v="0"/>
    <n v="0"/>
    <n v="0"/>
    <n v="0"/>
    <n v="0"/>
    <n v="0"/>
    <s v="Wyoming"/>
    <d v="2021-12-01T00:00:00"/>
    <x v="0"/>
    <x v="6"/>
    <x v="1"/>
    <s v="Cheyenne Light Fuel &amp; Power Co"/>
    <x v="1"/>
    <x v="8"/>
  </r>
  <r>
    <n v="5"/>
    <n v="999"/>
    <x v="19"/>
    <s v="106000 Completed Constr not Classfd"/>
    <n v="1"/>
    <n v="0"/>
    <n v="0"/>
    <n v="0"/>
    <n v="0"/>
    <n v="0"/>
    <n v="0"/>
    <n v="0"/>
    <s v="Wyoming"/>
    <d v="2021-12-01T00:00:00"/>
    <x v="0"/>
    <x v="7"/>
    <x v="1"/>
    <s v="Cheyenne Light Fuel &amp; Power Co"/>
    <x v="1"/>
    <x v="8"/>
  </r>
  <r>
    <n v="5"/>
    <n v="999"/>
    <x v="19"/>
    <s v="106000 Completed Constr not Classfd"/>
    <n v="1"/>
    <n v="0"/>
    <n v="0"/>
    <n v="0"/>
    <n v="0"/>
    <n v="0"/>
    <n v="0"/>
    <n v="0"/>
    <s v="Wyoming"/>
    <d v="2021-12-01T00:00:00"/>
    <x v="0"/>
    <x v="8"/>
    <x v="1"/>
    <s v="Cheyenne Light Fuel &amp; Power Co"/>
    <x v="1"/>
    <x v="8"/>
  </r>
  <r>
    <n v="5"/>
    <n v="999"/>
    <x v="19"/>
    <s v="106000 Completed Constr not Classfd"/>
    <n v="1"/>
    <n v="0"/>
    <n v="0"/>
    <n v="0"/>
    <n v="0"/>
    <n v="0"/>
    <n v="0"/>
    <n v="0"/>
    <s v="Wyoming"/>
    <d v="2021-12-01T00:00:00"/>
    <x v="0"/>
    <x v="9"/>
    <x v="1"/>
    <s v="Cheyenne Light Fuel &amp; Power Co"/>
    <x v="1"/>
    <x v="8"/>
  </r>
  <r>
    <n v="5"/>
    <n v="999"/>
    <x v="19"/>
    <s v="106000 Completed Constr not Classfd"/>
    <n v="1"/>
    <n v="0"/>
    <n v="0"/>
    <n v="0"/>
    <n v="0"/>
    <n v="0"/>
    <n v="0"/>
    <n v="0"/>
    <s v="Wyoming"/>
    <d v="2021-12-01T00:00:00"/>
    <x v="0"/>
    <x v="10"/>
    <x v="1"/>
    <s v="Cheyenne Light Fuel &amp; Power Co"/>
    <x v="1"/>
    <x v="8"/>
  </r>
  <r>
    <n v="5"/>
    <n v="999"/>
    <x v="19"/>
    <s v="106000 Completed Constr not Classfd"/>
    <n v="1"/>
    <n v="0"/>
    <n v="0"/>
    <n v="0"/>
    <n v="0"/>
    <n v="0"/>
    <n v="0"/>
    <n v="0"/>
    <s v="Wyoming"/>
    <d v="2021-12-01T00:00:00"/>
    <x v="0"/>
    <x v="11"/>
    <x v="1"/>
    <s v="Cheyenne Light Fuel &amp; Power Co"/>
    <x v="1"/>
    <x v="8"/>
  </r>
  <r>
    <n v="5"/>
    <n v="999"/>
    <x v="19"/>
    <s v="106000 Completed Constr not Classfd"/>
    <n v="1"/>
    <n v="0"/>
    <n v="0"/>
    <n v="0"/>
    <n v="0"/>
    <n v="0"/>
    <n v="0"/>
    <n v="0"/>
    <s v="Wyoming"/>
    <d v="2021-12-01T00:00:00"/>
    <x v="0"/>
    <x v="12"/>
    <x v="1"/>
    <s v="Cheyenne Light Fuel &amp; Power Co"/>
    <x v="1"/>
    <x v="8"/>
  </r>
  <r>
    <n v="5"/>
    <n v="999"/>
    <x v="20"/>
    <s v="106000 Completed Constr not Classfd"/>
    <n v="1"/>
    <n v="0"/>
    <n v="0"/>
    <n v="0"/>
    <n v="0"/>
    <n v="0"/>
    <n v="0"/>
    <n v="0"/>
    <s v="Wyoming"/>
    <d v="2021-12-01T00:00:00"/>
    <x v="0"/>
    <x v="0"/>
    <x v="1"/>
    <s v="Cheyenne Light Fuel &amp; Power Co"/>
    <x v="1"/>
    <x v="9"/>
  </r>
  <r>
    <n v="5"/>
    <n v="999"/>
    <x v="20"/>
    <s v="106000 Completed Constr not Classfd"/>
    <n v="1"/>
    <n v="0"/>
    <n v="0"/>
    <n v="0"/>
    <n v="0"/>
    <n v="0"/>
    <n v="0"/>
    <n v="0"/>
    <s v="Wyoming"/>
    <d v="2021-12-01T00:00:00"/>
    <x v="0"/>
    <x v="1"/>
    <x v="1"/>
    <s v="Cheyenne Light Fuel &amp; Power Co"/>
    <x v="1"/>
    <x v="9"/>
  </r>
  <r>
    <n v="5"/>
    <n v="999"/>
    <x v="20"/>
    <s v="106000 Completed Constr not Classfd"/>
    <n v="1"/>
    <n v="0"/>
    <n v="0"/>
    <n v="0"/>
    <n v="0"/>
    <n v="0"/>
    <n v="0"/>
    <n v="0"/>
    <s v="Wyoming"/>
    <d v="2021-12-01T00:00:00"/>
    <x v="0"/>
    <x v="2"/>
    <x v="1"/>
    <s v="Cheyenne Light Fuel &amp; Power Co"/>
    <x v="1"/>
    <x v="9"/>
  </r>
  <r>
    <n v="5"/>
    <n v="999"/>
    <x v="20"/>
    <s v="106000 Completed Constr not Classfd"/>
    <n v="1"/>
    <n v="0"/>
    <n v="0"/>
    <n v="0"/>
    <n v="0"/>
    <n v="0"/>
    <n v="0"/>
    <n v="0"/>
    <s v="Wyoming"/>
    <d v="2021-12-01T00:00:00"/>
    <x v="0"/>
    <x v="3"/>
    <x v="1"/>
    <s v="Cheyenne Light Fuel &amp; Power Co"/>
    <x v="1"/>
    <x v="9"/>
  </r>
  <r>
    <n v="5"/>
    <n v="999"/>
    <x v="20"/>
    <s v="106000 Completed Constr not Classfd"/>
    <n v="1"/>
    <n v="0"/>
    <n v="0"/>
    <n v="0"/>
    <n v="0"/>
    <n v="0"/>
    <n v="0"/>
    <n v="0"/>
    <s v="Wyoming"/>
    <d v="2021-12-01T00:00:00"/>
    <x v="0"/>
    <x v="4"/>
    <x v="1"/>
    <s v="Cheyenne Light Fuel &amp; Power Co"/>
    <x v="1"/>
    <x v="9"/>
  </r>
  <r>
    <n v="5"/>
    <n v="999"/>
    <x v="20"/>
    <s v="106000 Completed Constr not Classfd"/>
    <n v="1"/>
    <n v="0"/>
    <n v="0"/>
    <n v="0"/>
    <n v="0"/>
    <n v="0"/>
    <n v="0"/>
    <n v="0"/>
    <s v="Wyoming"/>
    <d v="2021-12-01T00:00:00"/>
    <x v="0"/>
    <x v="5"/>
    <x v="1"/>
    <s v="Cheyenne Light Fuel &amp; Power Co"/>
    <x v="1"/>
    <x v="9"/>
  </r>
  <r>
    <n v="5"/>
    <n v="999"/>
    <x v="20"/>
    <s v="106000 Completed Constr not Classfd"/>
    <n v="1"/>
    <n v="0"/>
    <n v="0"/>
    <n v="0"/>
    <n v="0"/>
    <n v="0"/>
    <n v="0"/>
    <n v="0"/>
    <s v="Wyoming"/>
    <d v="2021-12-01T00:00:00"/>
    <x v="0"/>
    <x v="6"/>
    <x v="1"/>
    <s v="Cheyenne Light Fuel &amp; Power Co"/>
    <x v="1"/>
    <x v="9"/>
  </r>
  <r>
    <n v="5"/>
    <n v="999"/>
    <x v="20"/>
    <s v="106000 Completed Constr not Classfd"/>
    <n v="1"/>
    <n v="0"/>
    <n v="0"/>
    <n v="0"/>
    <n v="0"/>
    <n v="0"/>
    <n v="0"/>
    <n v="0"/>
    <s v="Wyoming"/>
    <d v="2021-12-01T00:00:00"/>
    <x v="0"/>
    <x v="7"/>
    <x v="1"/>
    <s v="Cheyenne Light Fuel &amp; Power Co"/>
    <x v="1"/>
    <x v="9"/>
  </r>
  <r>
    <n v="5"/>
    <n v="999"/>
    <x v="20"/>
    <s v="106000 Completed Constr not Classfd"/>
    <n v="1"/>
    <n v="0"/>
    <n v="0"/>
    <n v="0"/>
    <n v="0"/>
    <n v="0"/>
    <n v="0"/>
    <n v="0"/>
    <s v="Wyoming"/>
    <d v="2021-12-01T00:00:00"/>
    <x v="0"/>
    <x v="8"/>
    <x v="1"/>
    <s v="Cheyenne Light Fuel &amp; Power Co"/>
    <x v="1"/>
    <x v="9"/>
  </r>
  <r>
    <n v="5"/>
    <n v="999"/>
    <x v="20"/>
    <s v="106000 Completed Constr not Classfd"/>
    <n v="1"/>
    <n v="0"/>
    <n v="0"/>
    <n v="0"/>
    <n v="0"/>
    <n v="0"/>
    <n v="0"/>
    <n v="0"/>
    <s v="Wyoming"/>
    <d v="2021-12-01T00:00:00"/>
    <x v="0"/>
    <x v="9"/>
    <x v="1"/>
    <s v="Cheyenne Light Fuel &amp; Power Co"/>
    <x v="1"/>
    <x v="9"/>
  </r>
  <r>
    <n v="5"/>
    <n v="999"/>
    <x v="20"/>
    <s v="106000 Completed Constr not Classfd"/>
    <n v="1"/>
    <n v="0"/>
    <n v="0"/>
    <n v="0"/>
    <n v="0"/>
    <n v="0"/>
    <n v="0"/>
    <n v="0"/>
    <s v="Wyoming"/>
    <d v="2021-12-01T00:00:00"/>
    <x v="0"/>
    <x v="10"/>
    <x v="1"/>
    <s v="Cheyenne Light Fuel &amp; Power Co"/>
    <x v="1"/>
    <x v="9"/>
  </r>
  <r>
    <n v="5"/>
    <n v="999"/>
    <x v="20"/>
    <s v="106000 Completed Constr not Classfd"/>
    <n v="1"/>
    <n v="0"/>
    <n v="0"/>
    <n v="0"/>
    <n v="0"/>
    <n v="0"/>
    <n v="0"/>
    <n v="0"/>
    <s v="Wyoming"/>
    <d v="2021-12-01T00:00:00"/>
    <x v="0"/>
    <x v="11"/>
    <x v="1"/>
    <s v="Cheyenne Light Fuel &amp; Power Co"/>
    <x v="1"/>
    <x v="9"/>
  </r>
  <r>
    <n v="5"/>
    <n v="999"/>
    <x v="20"/>
    <s v="106000 Completed Constr not Classfd"/>
    <n v="1"/>
    <n v="0"/>
    <n v="0"/>
    <n v="0"/>
    <n v="0"/>
    <n v="0"/>
    <n v="0"/>
    <n v="0"/>
    <s v="Wyoming"/>
    <d v="2021-12-01T00:00:00"/>
    <x v="0"/>
    <x v="12"/>
    <x v="1"/>
    <s v="Cheyenne Light Fuel &amp; Power Co"/>
    <x v="1"/>
    <x v="9"/>
  </r>
  <r>
    <n v="5"/>
    <n v="999"/>
    <x v="21"/>
    <s v="106000 Completed Constr not Classfd"/>
    <n v="1"/>
    <n v="0"/>
    <n v="0"/>
    <n v="0"/>
    <n v="0"/>
    <n v="0"/>
    <n v="0"/>
    <n v="0"/>
    <s v="Wyoming"/>
    <d v="2021-12-01T00:00:00"/>
    <x v="0"/>
    <x v="0"/>
    <x v="1"/>
    <s v="Cheyenne Light Fuel &amp; Power Co"/>
    <x v="1"/>
    <x v="10"/>
  </r>
  <r>
    <n v="5"/>
    <n v="999"/>
    <x v="21"/>
    <s v="106000 Completed Constr not Classfd"/>
    <n v="1"/>
    <n v="0"/>
    <n v="0"/>
    <n v="0"/>
    <n v="0"/>
    <n v="0"/>
    <n v="0"/>
    <n v="0"/>
    <s v="Wyoming"/>
    <d v="2021-12-01T00:00:00"/>
    <x v="0"/>
    <x v="1"/>
    <x v="1"/>
    <s v="Cheyenne Light Fuel &amp; Power Co"/>
    <x v="1"/>
    <x v="10"/>
  </r>
  <r>
    <n v="5"/>
    <n v="999"/>
    <x v="21"/>
    <s v="106000 Completed Constr not Classfd"/>
    <n v="1"/>
    <n v="0"/>
    <n v="0"/>
    <n v="0"/>
    <n v="0"/>
    <n v="0"/>
    <n v="0"/>
    <n v="0"/>
    <s v="Wyoming"/>
    <d v="2021-12-01T00:00:00"/>
    <x v="0"/>
    <x v="2"/>
    <x v="1"/>
    <s v="Cheyenne Light Fuel &amp; Power Co"/>
    <x v="1"/>
    <x v="10"/>
  </r>
  <r>
    <n v="5"/>
    <n v="999"/>
    <x v="21"/>
    <s v="106000 Completed Constr not Classfd"/>
    <n v="1"/>
    <n v="0"/>
    <n v="0"/>
    <n v="0"/>
    <n v="0"/>
    <n v="0"/>
    <n v="0"/>
    <n v="0"/>
    <s v="Wyoming"/>
    <d v="2021-12-01T00:00:00"/>
    <x v="0"/>
    <x v="3"/>
    <x v="1"/>
    <s v="Cheyenne Light Fuel &amp; Power Co"/>
    <x v="1"/>
    <x v="10"/>
  </r>
  <r>
    <n v="5"/>
    <n v="999"/>
    <x v="21"/>
    <s v="106000 Completed Constr not Classfd"/>
    <n v="1"/>
    <n v="0"/>
    <n v="0"/>
    <n v="0"/>
    <n v="0"/>
    <n v="0"/>
    <n v="0"/>
    <n v="0"/>
    <s v="Wyoming"/>
    <d v="2021-12-01T00:00:00"/>
    <x v="0"/>
    <x v="4"/>
    <x v="1"/>
    <s v="Cheyenne Light Fuel &amp; Power Co"/>
    <x v="1"/>
    <x v="10"/>
  </r>
  <r>
    <n v="5"/>
    <n v="999"/>
    <x v="21"/>
    <s v="106000 Completed Constr not Classfd"/>
    <n v="1"/>
    <n v="0"/>
    <n v="0"/>
    <n v="0"/>
    <n v="0"/>
    <n v="0"/>
    <n v="0"/>
    <n v="0"/>
    <s v="Wyoming"/>
    <d v="2021-12-01T00:00:00"/>
    <x v="0"/>
    <x v="5"/>
    <x v="1"/>
    <s v="Cheyenne Light Fuel &amp; Power Co"/>
    <x v="1"/>
    <x v="10"/>
  </r>
  <r>
    <n v="5"/>
    <n v="999"/>
    <x v="21"/>
    <s v="106000 Completed Constr not Classfd"/>
    <n v="1"/>
    <n v="0"/>
    <n v="0"/>
    <n v="0"/>
    <n v="0"/>
    <n v="0"/>
    <n v="0"/>
    <n v="0"/>
    <s v="Wyoming"/>
    <d v="2021-12-01T00:00:00"/>
    <x v="0"/>
    <x v="6"/>
    <x v="1"/>
    <s v="Cheyenne Light Fuel &amp; Power Co"/>
    <x v="1"/>
    <x v="10"/>
  </r>
  <r>
    <n v="5"/>
    <n v="999"/>
    <x v="21"/>
    <s v="106000 Completed Constr not Classfd"/>
    <n v="1"/>
    <n v="0"/>
    <n v="0"/>
    <n v="0"/>
    <n v="0"/>
    <n v="0"/>
    <n v="0"/>
    <n v="0"/>
    <s v="Wyoming"/>
    <d v="2021-12-01T00:00:00"/>
    <x v="0"/>
    <x v="7"/>
    <x v="1"/>
    <s v="Cheyenne Light Fuel &amp; Power Co"/>
    <x v="1"/>
    <x v="10"/>
  </r>
  <r>
    <n v="5"/>
    <n v="999"/>
    <x v="21"/>
    <s v="106000 Completed Constr not Classfd"/>
    <n v="1"/>
    <n v="0"/>
    <n v="0"/>
    <n v="0"/>
    <n v="0"/>
    <n v="0"/>
    <n v="0"/>
    <n v="0"/>
    <s v="Wyoming"/>
    <d v="2021-12-01T00:00:00"/>
    <x v="0"/>
    <x v="8"/>
    <x v="1"/>
    <s v="Cheyenne Light Fuel &amp; Power Co"/>
    <x v="1"/>
    <x v="10"/>
  </r>
  <r>
    <n v="5"/>
    <n v="999"/>
    <x v="21"/>
    <s v="106000 Completed Constr not Classfd"/>
    <n v="1"/>
    <n v="0"/>
    <n v="0"/>
    <n v="0"/>
    <n v="0"/>
    <n v="0"/>
    <n v="0"/>
    <n v="0"/>
    <s v="Wyoming"/>
    <d v="2021-12-01T00:00:00"/>
    <x v="0"/>
    <x v="9"/>
    <x v="1"/>
    <s v="Cheyenne Light Fuel &amp; Power Co"/>
    <x v="1"/>
    <x v="10"/>
  </r>
  <r>
    <n v="5"/>
    <n v="999"/>
    <x v="21"/>
    <s v="106000 Completed Constr not Classfd"/>
    <n v="1"/>
    <n v="0"/>
    <n v="0"/>
    <n v="0"/>
    <n v="0"/>
    <n v="0"/>
    <n v="0"/>
    <n v="0"/>
    <s v="Wyoming"/>
    <d v="2021-12-01T00:00:00"/>
    <x v="0"/>
    <x v="10"/>
    <x v="1"/>
    <s v="Cheyenne Light Fuel &amp; Power Co"/>
    <x v="1"/>
    <x v="10"/>
  </r>
  <r>
    <n v="5"/>
    <n v="999"/>
    <x v="21"/>
    <s v="106000 Completed Constr not Classfd"/>
    <n v="1"/>
    <n v="0"/>
    <n v="0"/>
    <n v="0"/>
    <n v="0"/>
    <n v="0"/>
    <n v="0"/>
    <n v="0"/>
    <s v="Wyoming"/>
    <d v="2021-12-01T00:00:00"/>
    <x v="0"/>
    <x v="11"/>
    <x v="1"/>
    <s v="Cheyenne Light Fuel &amp; Power Co"/>
    <x v="1"/>
    <x v="10"/>
  </r>
  <r>
    <n v="5"/>
    <n v="999"/>
    <x v="21"/>
    <s v="106000 Completed Constr not Classfd"/>
    <n v="1"/>
    <n v="0"/>
    <n v="0"/>
    <n v="0"/>
    <n v="0"/>
    <n v="0"/>
    <n v="0"/>
    <n v="0"/>
    <s v="Wyoming"/>
    <d v="2021-12-01T00:00:00"/>
    <x v="0"/>
    <x v="12"/>
    <x v="1"/>
    <s v="Cheyenne Light Fuel &amp; Power Co"/>
    <x v="1"/>
    <x v="10"/>
  </r>
  <r>
    <n v="5"/>
    <n v="122"/>
    <x v="24"/>
    <s v="106000 Completed Constr not Classfd"/>
    <n v="1"/>
    <n v="0"/>
    <n v="49078.590000000004"/>
    <n v="0"/>
    <n v="0"/>
    <n v="0"/>
    <n v="0"/>
    <n v="49078.590000000004"/>
    <s v="Wyoming"/>
    <d v="2021-12-01T00:00:00"/>
    <x v="0"/>
    <x v="0"/>
    <x v="0"/>
    <s v="Cheyenne Light Fuel &amp; Power Co"/>
    <x v="2"/>
    <x v="12"/>
  </r>
  <r>
    <n v="5"/>
    <n v="122"/>
    <x v="24"/>
    <s v="106000 Completed Constr not Classfd"/>
    <n v="1"/>
    <n v="49078.590000000004"/>
    <n v="0"/>
    <n v="0"/>
    <n v="0"/>
    <n v="0"/>
    <n v="0"/>
    <n v="49078.590000000004"/>
    <s v="Wyoming"/>
    <d v="2021-12-01T00:00:00"/>
    <x v="0"/>
    <x v="1"/>
    <x v="0"/>
    <s v="Cheyenne Light Fuel &amp; Power Co"/>
    <x v="2"/>
    <x v="12"/>
  </r>
  <r>
    <n v="5"/>
    <n v="122"/>
    <x v="24"/>
    <s v="106000 Completed Constr not Classfd"/>
    <n v="1"/>
    <n v="49078.590000000004"/>
    <n v="0"/>
    <n v="0"/>
    <n v="0"/>
    <n v="0"/>
    <n v="0"/>
    <n v="49078.590000000004"/>
    <s v="Wyoming"/>
    <d v="2021-12-01T00:00:00"/>
    <x v="0"/>
    <x v="2"/>
    <x v="0"/>
    <s v="Cheyenne Light Fuel &amp; Power Co"/>
    <x v="2"/>
    <x v="12"/>
  </r>
  <r>
    <n v="5"/>
    <n v="122"/>
    <x v="24"/>
    <s v="106000 Completed Constr not Classfd"/>
    <n v="1"/>
    <n v="49078.590000000004"/>
    <n v="61382.340000000004"/>
    <n v="0"/>
    <n v="0"/>
    <n v="0"/>
    <n v="0"/>
    <n v="110460.93000000001"/>
    <s v="Wyoming"/>
    <d v="2021-12-01T00:00:00"/>
    <x v="0"/>
    <x v="3"/>
    <x v="0"/>
    <s v="Cheyenne Light Fuel &amp; Power Co"/>
    <x v="2"/>
    <x v="12"/>
  </r>
  <r>
    <n v="5"/>
    <n v="122"/>
    <x v="24"/>
    <s v="106000 Completed Constr not Classfd"/>
    <n v="1"/>
    <n v="110460.93000000001"/>
    <n v="14803.17"/>
    <n v="0"/>
    <n v="0"/>
    <n v="0"/>
    <n v="0"/>
    <n v="125264.1"/>
    <s v="Wyoming"/>
    <d v="2021-12-01T00:00:00"/>
    <x v="0"/>
    <x v="4"/>
    <x v="0"/>
    <s v="Cheyenne Light Fuel &amp; Power Co"/>
    <x v="2"/>
    <x v="12"/>
  </r>
  <r>
    <n v="5"/>
    <n v="122"/>
    <x v="24"/>
    <s v="106000 Completed Constr not Classfd"/>
    <n v="1"/>
    <n v="125264.1"/>
    <n v="-49782.11"/>
    <n v="0"/>
    <n v="0"/>
    <n v="0"/>
    <n v="0"/>
    <n v="75481.990000000005"/>
    <s v="Wyoming"/>
    <d v="2021-12-01T00:00:00"/>
    <x v="0"/>
    <x v="5"/>
    <x v="0"/>
    <s v="Cheyenne Light Fuel &amp; Power Co"/>
    <x v="2"/>
    <x v="12"/>
  </r>
  <r>
    <n v="5"/>
    <n v="122"/>
    <x v="24"/>
    <s v="106000 Completed Constr not Classfd"/>
    <n v="1"/>
    <n v="75481.990000000005"/>
    <n v="0"/>
    <n v="0"/>
    <n v="0"/>
    <n v="0"/>
    <n v="0"/>
    <n v="75481.990000000005"/>
    <s v="Wyoming"/>
    <d v="2021-12-01T00:00:00"/>
    <x v="0"/>
    <x v="6"/>
    <x v="0"/>
    <s v="Cheyenne Light Fuel &amp; Power Co"/>
    <x v="2"/>
    <x v="12"/>
  </r>
  <r>
    <n v="5"/>
    <n v="122"/>
    <x v="24"/>
    <s v="106000 Completed Constr not Classfd"/>
    <n v="1"/>
    <n v="75481.990000000005"/>
    <n v="-75481.990000000005"/>
    <n v="0"/>
    <n v="0"/>
    <n v="0"/>
    <n v="0"/>
    <n v="0"/>
    <s v="Wyoming"/>
    <d v="2021-12-01T00:00:00"/>
    <x v="0"/>
    <x v="7"/>
    <x v="0"/>
    <s v="Cheyenne Light Fuel &amp; Power Co"/>
    <x v="2"/>
    <x v="12"/>
  </r>
  <r>
    <n v="5"/>
    <n v="122"/>
    <x v="24"/>
    <s v="106000 Completed Constr not Classfd"/>
    <n v="1"/>
    <n v="0"/>
    <n v="0"/>
    <n v="0"/>
    <n v="0"/>
    <n v="0"/>
    <n v="0"/>
    <n v="0"/>
    <s v="Wyoming"/>
    <d v="2021-12-01T00:00:00"/>
    <x v="0"/>
    <x v="8"/>
    <x v="0"/>
    <s v="Cheyenne Light Fuel &amp; Power Co"/>
    <x v="2"/>
    <x v="12"/>
  </r>
  <r>
    <n v="5"/>
    <n v="122"/>
    <x v="24"/>
    <s v="106000 Completed Constr not Classfd"/>
    <n v="1"/>
    <n v="0"/>
    <n v="280279.88"/>
    <n v="0"/>
    <n v="0"/>
    <n v="0"/>
    <n v="0"/>
    <n v="280279.88"/>
    <s v="Wyoming"/>
    <d v="2021-12-01T00:00:00"/>
    <x v="0"/>
    <x v="9"/>
    <x v="0"/>
    <s v="Cheyenne Light Fuel &amp; Power Co"/>
    <x v="2"/>
    <x v="12"/>
  </r>
  <r>
    <n v="5"/>
    <n v="122"/>
    <x v="24"/>
    <s v="106000 Completed Constr not Classfd"/>
    <n v="1"/>
    <n v="280279.88"/>
    <n v="0"/>
    <n v="0"/>
    <n v="0"/>
    <n v="0"/>
    <n v="0"/>
    <n v="280279.88"/>
    <s v="Wyoming"/>
    <d v="2021-12-01T00:00:00"/>
    <x v="0"/>
    <x v="10"/>
    <x v="0"/>
    <s v="Cheyenne Light Fuel &amp; Power Co"/>
    <x v="2"/>
    <x v="12"/>
  </r>
  <r>
    <n v="5"/>
    <n v="122"/>
    <x v="24"/>
    <s v="106000 Completed Constr not Classfd"/>
    <n v="1"/>
    <n v="280279.88"/>
    <n v="0"/>
    <n v="0"/>
    <n v="0"/>
    <n v="0"/>
    <n v="0"/>
    <n v="280279.88"/>
    <s v="Wyoming"/>
    <d v="2021-12-01T00:00:00"/>
    <x v="0"/>
    <x v="11"/>
    <x v="0"/>
    <s v="Cheyenne Light Fuel &amp; Power Co"/>
    <x v="2"/>
    <x v="12"/>
  </r>
  <r>
    <n v="5"/>
    <n v="122"/>
    <x v="24"/>
    <s v="106000 Completed Constr not Classfd"/>
    <n v="1"/>
    <n v="280279.88"/>
    <n v="184161.37"/>
    <n v="0"/>
    <n v="0"/>
    <n v="0"/>
    <n v="0"/>
    <n v="464441.25"/>
    <s v="Wyoming"/>
    <d v="2021-12-01T00:00:00"/>
    <x v="0"/>
    <x v="12"/>
    <x v="0"/>
    <s v="Cheyenne Light Fuel &amp; Power Co"/>
    <x v="2"/>
    <x v="12"/>
  </r>
  <r>
    <n v="5"/>
    <n v="122"/>
    <x v="25"/>
    <s v="106000 Completed Constr not Classfd"/>
    <n v="1"/>
    <n v="26624.9"/>
    <n v="-26624.9"/>
    <n v="0"/>
    <n v="0"/>
    <n v="0"/>
    <n v="0"/>
    <n v="0"/>
    <s v="Wyoming"/>
    <d v="2021-12-01T00:00:00"/>
    <x v="0"/>
    <x v="0"/>
    <x v="0"/>
    <s v="Cheyenne Light Fuel &amp; Power Co"/>
    <x v="2"/>
    <x v="13"/>
  </r>
  <r>
    <n v="5"/>
    <n v="122"/>
    <x v="25"/>
    <s v="106000 Completed Constr not Classfd"/>
    <n v="1"/>
    <n v="0"/>
    <n v="0"/>
    <n v="0"/>
    <n v="0"/>
    <n v="0"/>
    <n v="0"/>
    <n v="0"/>
    <s v="Wyoming"/>
    <d v="2021-12-01T00:00:00"/>
    <x v="0"/>
    <x v="1"/>
    <x v="0"/>
    <s v="Cheyenne Light Fuel &amp; Power Co"/>
    <x v="2"/>
    <x v="13"/>
  </r>
  <r>
    <n v="5"/>
    <n v="122"/>
    <x v="25"/>
    <s v="106000 Completed Constr not Classfd"/>
    <n v="1"/>
    <n v="0"/>
    <n v="0"/>
    <n v="0"/>
    <n v="0"/>
    <n v="0"/>
    <n v="0"/>
    <n v="0"/>
    <s v="Wyoming"/>
    <d v="2021-12-01T00:00:00"/>
    <x v="0"/>
    <x v="2"/>
    <x v="0"/>
    <s v="Cheyenne Light Fuel &amp; Power Co"/>
    <x v="2"/>
    <x v="13"/>
  </r>
  <r>
    <n v="5"/>
    <n v="122"/>
    <x v="25"/>
    <s v="106000 Completed Constr not Classfd"/>
    <n v="1"/>
    <n v="0"/>
    <n v="0"/>
    <n v="0"/>
    <n v="0"/>
    <n v="0"/>
    <n v="0"/>
    <n v="0"/>
    <s v="Wyoming"/>
    <d v="2021-12-01T00:00:00"/>
    <x v="0"/>
    <x v="3"/>
    <x v="0"/>
    <s v="Cheyenne Light Fuel &amp; Power Co"/>
    <x v="2"/>
    <x v="13"/>
  </r>
  <r>
    <n v="5"/>
    <n v="122"/>
    <x v="25"/>
    <s v="106000 Completed Constr not Classfd"/>
    <n v="1"/>
    <n v="0"/>
    <n v="0"/>
    <n v="0"/>
    <n v="0"/>
    <n v="0"/>
    <n v="0"/>
    <n v="0"/>
    <s v="Wyoming"/>
    <d v="2021-12-01T00:00:00"/>
    <x v="0"/>
    <x v="4"/>
    <x v="0"/>
    <s v="Cheyenne Light Fuel &amp; Power Co"/>
    <x v="2"/>
    <x v="13"/>
  </r>
  <r>
    <n v="5"/>
    <n v="122"/>
    <x v="25"/>
    <s v="106000 Completed Constr not Classfd"/>
    <n v="1"/>
    <n v="0"/>
    <n v="453237.48"/>
    <n v="0"/>
    <n v="0"/>
    <n v="0"/>
    <n v="0"/>
    <n v="453237.48"/>
    <s v="Wyoming"/>
    <d v="2021-12-01T00:00:00"/>
    <x v="0"/>
    <x v="5"/>
    <x v="0"/>
    <s v="Cheyenne Light Fuel &amp; Power Co"/>
    <x v="2"/>
    <x v="13"/>
  </r>
  <r>
    <n v="5"/>
    <n v="122"/>
    <x v="25"/>
    <s v="106000 Completed Constr not Classfd"/>
    <n v="1"/>
    <n v="453237.48"/>
    <n v="0"/>
    <n v="0"/>
    <n v="0"/>
    <n v="0"/>
    <n v="0"/>
    <n v="453237.48"/>
    <s v="Wyoming"/>
    <d v="2021-12-01T00:00:00"/>
    <x v="0"/>
    <x v="6"/>
    <x v="0"/>
    <s v="Cheyenne Light Fuel &amp; Power Co"/>
    <x v="2"/>
    <x v="13"/>
  </r>
  <r>
    <n v="5"/>
    <n v="122"/>
    <x v="25"/>
    <s v="106000 Completed Constr not Classfd"/>
    <n v="1"/>
    <n v="453237.48"/>
    <n v="0"/>
    <n v="0"/>
    <n v="0"/>
    <n v="0"/>
    <n v="0"/>
    <n v="453237.48"/>
    <s v="Wyoming"/>
    <d v="2021-12-01T00:00:00"/>
    <x v="0"/>
    <x v="7"/>
    <x v="0"/>
    <s v="Cheyenne Light Fuel &amp; Power Co"/>
    <x v="2"/>
    <x v="13"/>
  </r>
  <r>
    <n v="5"/>
    <n v="122"/>
    <x v="25"/>
    <s v="106000 Completed Constr not Classfd"/>
    <n v="1"/>
    <n v="453237.48"/>
    <n v="205712.7"/>
    <n v="0"/>
    <n v="0"/>
    <n v="0"/>
    <n v="0"/>
    <n v="658950.18000000005"/>
    <s v="Wyoming"/>
    <d v="2021-12-01T00:00:00"/>
    <x v="0"/>
    <x v="8"/>
    <x v="0"/>
    <s v="Cheyenne Light Fuel &amp; Power Co"/>
    <x v="2"/>
    <x v="13"/>
  </r>
  <r>
    <n v="5"/>
    <n v="122"/>
    <x v="25"/>
    <s v="106000 Completed Constr not Classfd"/>
    <n v="1"/>
    <n v="658950.18000000005"/>
    <n v="-451291.12"/>
    <n v="0"/>
    <n v="0"/>
    <n v="0"/>
    <n v="0"/>
    <n v="207659.06"/>
    <s v="Wyoming"/>
    <d v="2021-12-01T00:00:00"/>
    <x v="0"/>
    <x v="9"/>
    <x v="0"/>
    <s v="Cheyenne Light Fuel &amp; Power Co"/>
    <x v="2"/>
    <x v="13"/>
  </r>
  <r>
    <n v="5"/>
    <n v="122"/>
    <x v="25"/>
    <s v="106000 Completed Constr not Classfd"/>
    <n v="1"/>
    <n v="207659.06"/>
    <n v="52949.36"/>
    <n v="0"/>
    <n v="0"/>
    <n v="0"/>
    <n v="0"/>
    <n v="260608.42"/>
    <s v="Wyoming"/>
    <d v="2021-12-01T00:00:00"/>
    <x v="0"/>
    <x v="10"/>
    <x v="0"/>
    <s v="Cheyenne Light Fuel &amp; Power Co"/>
    <x v="2"/>
    <x v="13"/>
  </r>
  <r>
    <n v="5"/>
    <n v="122"/>
    <x v="25"/>
    <s v="106000 Completed Constr not Classfd"/>
    <n v="1"/>
    <n v="260608.42"/>
    <n v="4314.38"/>
    <n v="0"/>
    <n v="0"/>
    <n v="0"/>
    <n v="0"/>
    <n v="264922.8"/>
    <s v="Wyoming"/>
    <d v="2021-12-01T00:00:00"/>
    <x v="0"/>
    <x v="11"/>
    <x v="0"/>
    <s v="Cheyenne Light Fuel &amp; Power Co"/>
    <x v="2"/>
    <x v="13"/>
  </r>
  <r>
    <n v="5"/>
    <n v="122"/>
    <x v="25"/>
    <s v="106000 Completed Constr not Classfd"/>
    <n v="1"/>
    <n v="264922.8"/>
    <n v="233989.71"/>
    <n v="0"/>
    <n v="0"/>
    <n v="0"/>
    <n v="0"/>
    <n v="498912.51"/>
    <s v="Wyoming"/>
    <d v="2021-12-01T00:00:00"/>
    <x v="0"/>
    <x v="12"/>
    <x v="0"/>
    <s v="Cheyenne Light Fuel &amp; Power Co"/>
    <x v="2"/>
    <x v="13"/>
  </r>
  <r>
    <n v="5"/>
    <n v="122"/>
    <x v="141"/>
    <s v="106000 Completed Constr not Classfd"/>
    <n v="1"/>
    <n v="0"/>
    <n v="466249.03"/>
    <n v="0"/>
    <n v="0"/>
    <n v="0"/>
    <n v="0"/>
    <n v="466249.03"/>
    <s v="Wyoming"/>
    <d v="2021-12-01T00:00:00"/>
    <x v="0"/>
    <x v="9"/>
    <x v="0"/>
    <s v="Cheyenne Light Fuel &amp; Power Co"/>
    <x v="2"/>
    <x v="13"/>
  </r>
  <r>
    <n v="5"/>
    <n v="122"/>
    <x v="141"/>
    <s v="106000 Completed Constr not Classfd"/>
    <n v="1"/>
    <n v="466249.03"/>
    <n v="0"/>
    <n v="0"/>
    <n v="0"/>
    <n v="0"/>
    <n v="0"/>
    <n v="466249.03"/>
    <s v="Wyoming"/>
    <d v="2021-12-01T00:00:00"/>
    <x v="0"/>
    <x v="10"/>
    <x v="0"/>
    <s v="Cheyenne Light Fuel &amp; Power Co"/>
    <x v="2"/>
    <x v="13"/>
  </r>
  <r>
    <n v="5"/>
    <n v="122"/>
    <x v="141"/>
    <s v="106000 Completed Constr not Classfd"/>
    <n v="1"/>
    <n v="466249.03"/>
    <n v="0"/>
    <n v="0"/>
    <n v="0"/>
    <n v="0"/>
    <n v="0"/>
    <n v="466249.03"/>
    <s v="Wyoming"/>
    <d v="2021-12-01T00:00:00"/>
    <x v="0"/>
    <x v="11"/>
    <x v="0"/>
    <s v="Cheyenne Light Fuel &amp; Power Co"/>
    <x v="2"/>
    <x v="13"/>
  </r>
  <r>
    <n v="5"/>
    <n v="122"/>
    <x v="141"/>
    <s v="106000 Completed Constr not Classfd"/>
    <n v="1"/>
    <n v="466249.03"/>
    <n v="-466249.03"/>
    <n v="0"/>
    <n v="0"/>
    <n v="0"/>
    <n v="0"/>
    <n v="0"/>
    <s v="Wyoming"/>
    <d v="2021-12-01T00:00:00"/>
    <x v="0"/>
    <x v="12"/>
    <x v="0"/>
    <s v="Cheyenne Light Fuel &amp; Power Co"/>
    <x v="2"/>
    <x v="13"/>
  </r>
  <r>
    <n v="5"/>
    <n v="122"/>
    <x v="26"/>
    <s v="106000 Completed Constr not Classfd"/>
    <n v="1"/>
    <n v="0"/>
    <n v="0"/>
    <n v="0"/>
    <n v="0"/>
    <n v="0"/>
    <n v="0"/>
    <n v="0"/>
    <s v="Wyoming"/>
    <d v="2021-12-01T00:00:00"/>
    <x v="0"/>
    <x v="0"/>
    <x v="0"/>
    <s v="Cheyenne Light Fuel &amp; Power Co"/>
    <x v="2"/>
    <x v="14"/>
  </r>
  <r>
    <n v="5"/>
    <n v="122"/>
    <x v="26"/>
    <s v="106000 Completed Constr not Classfd"/>
    <n v="1"/>
    <n v="0"/>
    <n v="0"/>
    <n v="0"/>
    <n v="0"/>
    <n v="0"/>
    <n v="0"/>
    <n v="0"/>
    <s v="Wyoming"/>
    <d v="2021-12-01T00:00:00"/>
    <x v="0"/>
    <x v="1"/>
    <x v="0"/>
    <s v="Cheyenne Light Fuel &amp; Power Co"/>
    <x v="2"/>
    <x v="14"/>
  </r>
  <r>
    <n v="5"/>
    <n v="122"/>
    <x v="26"/>
    <s v="106000 Completed Constr not Classfd"/>
    <n v="1"/>
    <n v="0"/>
    <n v="93242.69"/>
    <n v="0"/>
    <n v="0"/>
    <n v="0"/>
    <n v="0"/>
    <n v="93242.69"/>
    <s v="Wyoming"/>
    <d v="2021-12-01T00:00:00"/>
    <x v="0"/>
    <x v="2"/>
    <x v="0"/>
    <s v="Cheyenne Light Fuel &amp; Power Co"/>
    <x v="2"/>
    <x v="14"/>
  </r>
  <r>
    <n v="5"/>
    <n v="122"/>
    <x v="26"/>
    <s v="106000 Completed Constr not Classfd"/>
    <n v="1"/>
    <n v="93242.69"/>
    <n v="549014.69999999995"/>
    <n v="0"/>
    <n v="0"/>
    <n v="0"/>
    <n v="0"/>
    <n v="642257.39"/>
    <s v="Wyoming"/>
    <d v="2021-12-01T00:00:00"/>
    <x v="0"/>
    <x v="3"/>
    <x v="0"/>
    <s v="Cheyenne Light Fuel &amp; Power Co"/>
    <x v="2"/>
    <x v="14"/>
  </r>
  <r>
    <n v="5"/>
    <n v="122"/>
    <x v="26"/>
    <s v="106000 Completed Constr not Classfd"/>
    <n v="1"/>
    <n v="642257.39"/>
    <n v="-11371.9"/>
    <n v="0"/>
    <n v="0"/>
    <n v="0"/>
    <n v="0"/>
    <n v="630885.49"/>
    <s v="Wyoming"/>
    <d v="2021-12-01T00:00:00"/>
    <x v="0"/>
    <x v="4"/>
    <x v="0"/>
    <s v="Cheyenne Light Fuel &amp; Power Co"/>
    <x v="2"/>
    <x v="14"/>
  </r>
  <r>
    <n v="5"/>
    <n v="122"/>
    <x v="26"/>
    <s v="106000 Completed Constr not Classfd"/>
    <n v="1"/>
    <n v="630885.49"/>
    <n v="475.04"/>
    <n v="0"/>
    <n v="0"/>
    <n v="0"/>
    <n v="0"/>
    <n v="631360.53"/>
    <s v="Wyoming"/>
    <d v="2021-12-01T00:00:00"/>
    <x v="0"/>
    <x v="5"/>
    <x v="0"/>
    <s v="Cheyenne Light Fuel &amp; Power Co"/>
    <x v="2"/>
    <x v="14"/>
  </r>
  <r>
    <n v="5"/>
    <n v="122"/>
    <x v="26"/>
    <s v="106000 Completed Constr not Classfd"/>
    <n v="1"/>
    <n v="631360.53"/>
    <n v="39837"/>
    <n v="0"/>
    <n v="0"/>
    <n v="0"/>
    <n v="0"/>
    <n v="671197.53"/>
    <s v="Wyoming"/>
    <d v="2021-12-01T00:00:00"/>
    <x v="0"/>
    <x v="6"/>
    <x v="0"/>
    <s v="Cheyenne Light Fuel &amp; Power Co"/>
    <x v="2"/>
    <x v="14"/>
  </r>
  <r>
    <n v="5"/>
    <n v="122"/>
    <x v="26"/>
    <s v="106000 Completed Constr not Classfd"/>
    <n v="1"/>
    <n v="671197.53"/>
    <n v="-671197.53"/>
    <n v="0"/>
    <n v="0"/>
    <n v="0"/>
    <n v="0"/>
    <n v="0"/>
    <s v="Wyoming"/>
    <d v="2021-12-01T00:00:00"/>
    <x v="0"/>
    <x v="7"/>
    <x v="0"/>
    <s v="Cheyenne Light Fuel &amp; Power Co"/>
    <x v="2"/>
    <x v="14"/>
  </r>
  <r>
    <n v="5"/>
    <n v="122"/>
    <x v="26"/>
    <s v="106000 Completed Constr not Classfd"/>
    <n v="1"/>
    <n v="0"/>
    <n v="283922.26"/>
    <n v="0"/>
    <n v="0"/>
    <n v="0"/>
    <n v="0"/>
    <n v="283922.26"/>
    <s v="Wyoming"/>
    <d v="2021-12-01T00:00:00"/>
    <x v="0"/>
    <x v="8"/>
    <x v="0"/>
    <s v="Cheyenne Light Fuel &amp; Power Co"/>
    <x v="2"/>
    <x v="14"/>
  </r>
  <r>
    <n v="5"/>
    <n v="122"/>
    <x v="26"/>
    <s v="106000 Completed Constr not Classfd"/>
    <n v="1"/>
    <n v="283922.26"/>
    <n v="-1288.3600000000001"/>
    <n v="0"/>
    <n v="0"/>
    <n v="0"/>
    <n v="0"/>
    <n v="282633.90000000002"/>
    <s v="Wyoming"/>
    <d v="2021-12-01T00:00:00"/>
    <x v="0"/>
    <x v="9"/>
    <x v="0"/>
    <s v="Cheyenne Light Fuel &amp; Power Co"/>
    <x v="2"/>
    <x v="14"/>
  </r>
  <r>
    <n v="5"/>
    <n v="122"/>
    <x v="26"/>
    <s v="106000 Completed Constr not Classfd"/>
    <n v="1"/>
    <n v="282633.90000000002"/>
    <n v="0"/>
    <n v="0"/>
    <n v="0"/>
    <n v="0"/>
    <n v="0"/>
    <n v="282633.90000000002"/>
    <s v="Wyoming"/>
    <d v="2021-12-01T00:00:00"/>
    <x v="0"/>
    <x v="10"/>
    <x v="0"/>
    <s v="Cheyenne Light Fuel &amp; Power Co"/>
    <x v="2"/>
    <x v="14"/>
  </r>
  <r>
    <n v="5"/>
    <n v="122"/>
    <x v="26"/>
    <s v="106000 Completed Constr not Classfd"/>
    <n v="1"/>
    <n v="282633.90000000002"/>
    <n v="655737.20000000007"/>
    <n v="0"/>
    <n v="0"/>
    <n v="0"/>
    <n v="0"/>
    <n v="938371.1"/>
    <s v="Wyoming"/>
    <d v="2021-12-01T00:00:00"/>
    <x v="0"/>
    <x v="11"/>
    <x v="0"/>
    <s v="Cheyenne Light Fuel &amp; Power Co"/>
    <x v="2"/>
    <x v="14"/>
  </r>
  <r>
    <n v="5"/>
    <n v="122"/>
    <x v="26"/>
    <s v="106000 Completed Constr not Classfd"/>
    <n v="1"/>
    <n v="938371.1"/>
    <n v="-7840"/>
    <n v="0"/>
    <n v="0"/>
    <n v="0"/>
    <n v="0"/>
    <n v="930531.1"/>
    <s v="Wyoming"/>
    <d v="2021-12-01T00:00:00"/>
    <x v="0"/>
    <x v="12"/>
    <x v="0"/>
    <s v="Cheyenne Light Fuel &amp; Power Co"/>
    <x v="2"/>
    <x v="14"/>
  </r>
  <r>
    <n v="5"/>
    <n v="122"/>
    <x v="27"/>
    <s v="106000 Completed Constr not Classfd"/>
    <n v="1"/>
    <n v="0"/>
    <n v="0"/>
    <n v="0"/>
    <n v="0"/>
    <n v="0"/>
    <n v="0"/>
    <n v="0"/>
    <s v="Wyoming"/>
    <d v="2021-12-01T00:00:00"/>
    <x v="0"/>
    <x v="0"/>
    <x v="0"/>
    <s v="Cheyenne Light Fuel &amp; Power Co"/>
    <x v="2"/>
    <x v="15"/>
  </r>
  <r>
    <n v="5"/>
    <n v="122"/>
    <x v="27"/>
    <s v="106000 Completed Constr not Classfd"/>
    <n v="1"/>
    <n v="0"/>
    <n v="0"/>
    <n v="0"/>
    <n v="0"/>
    <n v="0"/>
    <n v="0"/>
    <n v="0"/>
    <s v="Wyoming"/>
    <d v="2021-12-01T00:00:00"/>
    <x v="0"/>
    <x v="1"/>
    <x v="0"/>
    <s v="Cheyenne Light Fuel &amp; Power Co"/>
    <x v="2"/>
    <x v="15"/>
  </r>
  <r>
    <n v="5"/>
    <n v="122"/>
    <x v="27"/>
    <s v="106000 Completed Constr not Classfd"/>
    <n v="1"/>
    <n v="0"/>
    <n v="0"/>
    <n v="0"/>
    <n v="0"/>
    <n v="0"/>
    <n v="0"/>
    <n v="0"/>
    <s v="Wyoming"/>
    <d v="2021-12-01T00:00:00"/>
    <x v="0"/>
    <x v="2"/>
    <x v="0"/>
    <s v="Cheyenne Light Fuel &amp; Power Co"/>
    <x v="2"/>
    <x v="15"/>
  </r>
  <r>
    <n v="5"/>
    <n v="122"/>
    <x v="27"/>
    <s v="106000 Completed Constr not Classfd"/>
    <n v="1"/>
    <n v="0"/>
    <n v="0"/>
    <n v="0"/>
    <n v="0"/>
    <n v="0"/>
    <n v="0"/>
    <n v="0"/>
    <s v="Wyoming"/>
    <d v="2021-12-01T00:00:00"/>
    <x v="0"/>
    <x v="3"/>
    <x v="0"/>
    <s v="Cheyenne Light Fuel &amp; Power Co"/>
    <x v="2"/>
    <x v="15"/>
  </r>
  <r>
    <n v="5"/>
    <n v="122"/>
    <x v="27"/>
    <s v="106000 Completed Constr not Classfd"/>
    <n v="1"/>
    <n v="0"/>
    <n v="0"/>
    <n v="0"/>
    <n v="0"/>
    <n v="0"/>
    <n v="0"/>
    <n v="0"/>
    <s v="Wyoming"/>
    <d v="2021-12-01T00:00:00"/>
    <x v="0"/>
    <x v="4"/>
    <x v="0"/>
    <s v="Cheyenne Light Fuel &amp; Power Co"/>
    <x v="2"/>
    <x v="15"/>
  </r>
  <r>
    <n v="5"/>
    <n v="122"/>
    <x v="27"/>
    <s v="106000 Completed Constr not Classfd"/>
    <n v="1"/>
    <n v="0"/>
    <n v="0"/>
    <n v="0"/>
    <n v="0"/>
    <n v="0"/>
    <n v="0"/>
    <n v="0"/>
    <s v="Wyoming"/>
    <d v="2021-12-01T00:00:00"/>
    <x v="0"/>
    <x v="5"/>
    <x v="0"/>
    <s v="Cheyenne Light Fuel &amp; Power Co"/>
    <x v="2"/>
    <x v="15"/>
  </r>
  <r>
    <n v="5"/>
    <n v="122"/>
    <x v="27"/>
    <s v="106000 Completed Constr not Classfd"/>
    <n v="1"/>
    <n v="0"/>
    <n v="0"/>
    <n v="0"/>
    <n v="0"/>
    <n v="0"/>
    <n v="0"/>
    <n v="0"/>
    <s v="Wyoming"/>
    <d v="2021-12-01T00:00:00"/>
    <x v="0"/>
    <x v="6"/>
    <x v="0"/>
    <s v="Cheyenne Light Fuel &amp; Power Co"/>
    <x v="2"/>
    <x v="15"/>
  </r>
  <r>
    <n v="5"/>
    <n v="122"/>
    <x v="27"/>
    <s v="106000 Completed Constr not Classfd"/>
    <n v="1"/>
    <n v="0"/>
    <n v="0"/>
    <n v="0"/>
    <n v="0"/>
    <n v="0"/>
    <n v="0"/>
    <n v="0"/>
    <s v="Wyoming"/>
    <d v="2021-12-01T00:00:00"/>
    <x v="0"/>
    <x v="7"/>
    <x v="0"/>
    <s v="Cheyenne Light Fuel &amp; Power Co"/>
    <x v="2"/>
    <x v="15"/>
  </r>
  <r>
    <n v="5"/>
    <n v="122"/>
    <x v="27"/>
    <s v="106000 Completed Constr not Classfd"/>
    <n v="1"/>
    <n v="0"/>
    <n v="0"/>
    <n v="0"/>
    <n v="0"/>
    <n v="0"/>
    <n v="0"/>
    <n v="0"/>
    <s v="Wyoming"/>
    <d v="2021-12-01T00:00:00"/>
    <x v="0"/>
    <x v="8"/>
    <x v="0"/>
    <s v="Cheyenne Light Fuel &amp; Power Co"/>
    <x v="2"/>
    <x v="15"/>
  </r>
  <r>
    <n v="5"/>
    <n v="122"/>
    <x v="27"/>
    <s v="106000 Completed Constr not Classfd"/>
    <n v="1"/>
    <n v="0"/>
    <n v="0"/>
    <n v="0"/>
    <n v="0"/>
    <n v="0"/>
    <n v="0"/>
    <n v="0"/>
    <s v="Wyoming"/>
    <d v="2021-12-01T00:00:00"/>
    <x v="0"/>
    <x v="9"/>
    <x v="0"/>
    <s v="Cheyenne Light Fuel &amp; Power Co"/>
    <x v="2"/>
    <x v="15"/>
  </r>
  <r>
    <n v="5"/>
    <n v="122"/>
    <x v="27"/>
    <s v="106000 Completed Constr not Classfd"/>
    <n v="1"/>
    <n v="0"/>
    <n v="0"/>
    <n v="0"/>
    <n v="0"/>
    <n v="0"/>
    <n v="0"/>
    <n v="0"/>
    <s v="Wyoming"/>
    <d v="2021-12-01T00:00:00"/>
    <x v="0"/>
    <x v="10"/>
    <x v="0"/>
    <s v="Cheyenne Light Fuel &amp; Power Co"/>
    <x v="2"/>
    <x v="15"/>
  </r>
  <r>
    <n v="5"/>
    <n v="122"/>
    <x v="27"/>
    <s v="106000 Completed Constr not Classfd"/>
    <n v="1"/>
    <n v="0"/>
    <n v="0"/>
    <n v="0"/>
    <n v="0"/>
    <n v="0"/>
    <n v="0"/>
    <n v="0"/>
    <s v="Wyoming"/>
    <d v="2021-12-01T00:00:00"/>
    <x v="0"/>
    <x v="11"/>
    <x v="0"/>
    <s v="Cheyenne Light Fuel &amp; Power Co"/>
    <x v="2"/>
    <x v="15"/>
  </r>
  <r>
    <n v="5"/>
    <n v="122"/>
    <x v="27"/>
    <s v="106000 Completed Constr not Classfd"/>
    <n v="1"/>
    <n v="0"/>
    <n v="0"/>
    <n v="0"/>
    <n v="0"/>
    <n v="0"/>
    <n v="0"/>
    <n v="0"/>
    <s v="Wyoming"/>
    <d v="2021-12-01T00:00:00"/>
    <x v="0"/>
    <x v="12"/>
    <x v="0"/>
    <s v="Cheyenne Light Fuel &amp; Power Co"/>
    <x v="2"/>
    <x v="15"/>
  </r>
  <r>
    <n v="5"/>
    <n v="122"/>
    <x v="28"/>
    <s v="106000 Completed Constr not Classfd"/>
    <n v="1"/>
    <n v="0"/>
    <n v="0"/>
    <n v="0"/>
    <n v="0"/>
    <n v="0"/>
    <n v="0"/>
    <n v="0"/>
    <s v="Wyoming"/>
    <d v="2021-12-01T00:00:00"/>
    <x v="0"/>
    <x v="0"/>
    <x v="0"/>
    <s v="Cheyenne Light Fuel &amp; Power Co"/>
    <x v="2"/>
    <x v="16"/>
  </r>
  <r>
    <n v="5"/>
    <n v="122"/>
    <x v="28"/>
    <s v="106000 Completed Constr not Classfd"/>
    <n v="1"/>
    <n v="0"/>
    <n v="0"/>
    <n v="0"/>
    <n v="0"/>
    <n v="0"/>
    <n v="0"/>
    <n v="0"/>
    <s v="Wyoming"/>
    <d v="2021-12-01T00:00:00"/>
    <x v="0"/>
    <x v="1"/>
    <x v="0"/>
    <s v="Cheyenne Light Fuel &amp; Power Co"/>
    <x v="2"/>
    <x v="16"/>
  </r>
  <r>
    <n v="5"/>
    <n v="122"/>
    <x v="28"/>
    <s v="106000 Completed Constr not Classfd"/>
    <n v="1"/>
    <n v="0"/>
    <n v="0"/>
    <n v="0"/>
    <n v="0"/>
    <n v="0"/>
    <n v="0"/>
    <n v="0"/>
    <s v="Wyoming"/>
    <d v="2021-12-01T00:00:00"/>
    <x v="0"/>
    <x v="2"/>
    <x v="0"/>
    <s v="Cheyenne Light Fuel &amp; Power Co"/>
    <x v="2"/>
    <x v="16"/>
  </r>
  <r>
    <n v="5"/>
    <n v="122"/>
    <x v="28"/>
    <s v="106000 Completed Constr not Classfd"/>
    <n v="1"/>
    <n v="0"/>
    <n v="0"/>
    <n v="0"/>
    <n v="0"/>
    <n v="0"/>
    <n v="0"/>
    <n v="0"/>
    <s v="Wyoming"/>
    <d v="2021-12-01T00:00:00"/>
    <x v="0"/>
    <x v="3"/>
    <x v="0"/>
    <s v="Cheyenne Light Fuel &amp; Power Co"/>
    <x v="2"/>
    <x v="16"/>
  </r>
  <r>
    <n v="5"/>
    <n v="122"/>
    <x v="28"/>
    <s v="106000 Completed Constr not Classfd"/>
    <n v="1"/>
    <n v="0"/>
    <n v="0"/>
    <n v="0"/>
    <n v="0"/>
    <n v="0"/>
    <n v="0"/>
    <n v="0"/>
    <s v="Wyoming"/>
    <d v="2021-12-01T00:00:00"/>
    <x v="0"/>
    <x v="4"/>
    <x v="0"/>
    <s v="Cheyenne Light Fuel &amp; Power Co"/>
    <x v="2"/>
    <x v="16"/>
  </r>
  <r>
    <n v="5"/>
    <n v="122"/>
    <x v="28"/>
    <s v="106000 Completed Constr not Classfd"/>
    <n v="1"/>
    <n v="0"/>
    <n v="0"/>
    <n v="0"/>
    <n v="0"/>
    <n v="0"/>
    <n v="0"/>
    <n v="0"/>
    <s v="Wyoming"/>
    <d v="2021-12-01T00:00:00"/>
    <x v="0"/>
    <x v="5"/>
    <x v="0"/>
    <s v="Cheyenne Light Fuel &amp; Power Co"/>
    <x v="2"/>
    <x v="16"/>
  </r>
  <r>
    <n v="5"/>
    <n v="122"/>
    <x v="28"/>
    <s v="106000 Completed Constr not Classfd"/>
    <n v="1"/>
    <n v="0"/>
    <n v="0"/>
    <n v="0"/>
    <n v="0"/>
    <n v="0"/>
    <n v="0"/>
    <n v="0"/>
    <s v="Wyoming"/>
    <d v="2021-12-01T00:00:00"/>
    <x v="0"/>
    <x v="6"/>
    <x v="0"/>
    <s v="Cheyenne Light Fuel &amp; Power Co"/>
    <x v="2"/>
    <x v="16"/>
  </r>
  <r>
    <n v="5"/>
    <n v="122"/>
    <x v="28"/>
    <s v="106000 Completed Constr not Classfd"/>
    <n v="1"/>
    <n v="0"/>
    <n v="0"/>
    <n v="0"/>
    <n v="0"/>
    <n v="0"/>
    <n v="0"/>
    <n v="0"/>
    <s v="Wyoming"/>
    <d v="2021-12-01T00:00:00"/>
    <x v="0"/>
    <x v="7"/>
    <x v="0"/>
    <s v="Cheyenne Light Fuel &amp; Power Co"/>
    <x v="2"/>
    <x v="16"/>
  </r>
  <r>
    <n v="5"/>
    <n v="122"/>
    <x v="28"/>
    <s v="106000 Completed Constr not Classfd"/>
    <n v="1"/>
    <n v="0"/>
    <n v="0"/>
    <n v="0"/>
    <n v="0"/>
    <n v="0"/>
    <n v="0"/>
    <n v="0"/>
    <s v="Wyoming"/>
    <d v="2021-12-01T00:00:00"/>
    <x v="0"/>
    <x v="8"/>
    <x v="0"/>
    <s v="Cheyenne Light Fuel &amp; Power Co"/>
    <x v="2"/>
    <x v="16"/>
  </r>
  <r>
    <n v="5"/>
    <n v="122"/>
    <x v="28"/>
    <s v="106000 Completed Constr not Classfd"/>
    <n v="1"/>
    <n v="0"/>
    <n v="0"/>
    <n v="0"/>
    <n v="0"/>
    <n v="0"/>
    <n v="0"/>
    <n v="0"/>
    <s v="Wyoming"/>
    <d v="2021-12-01T00:00:00"/>
    <x v="0"/>
    <x v="9"/>
    <x v="0"/>
    <s v="Cheyenne Light Fuel &amp; Power Co"/>
    <x v="2"/>
    <x v="16"/>
  </r>
  <r>
    <n v="5"/>
    <n v="122"/>
    <x v="28"/>
    <s v="106000 Completed Constr not Classfd"/>
    <n v="1"/>
    <n v="0"/>
    <n v="0"/>
    <n v="0"/>
    <n v="0"/>
    <n v="0"/>
    <n v="0"/>
    <n v="0"/>
    <s v="Wyoming"/>
    <d v="2021-12-01T00:00:00"/>
    <x v="0"/>
    <x v="10"/>
    <x v="0"/>
    <s v="Cheyenne Light Fuel &amp; Power Co"/>
    <x v="2"/>
    <x v="16"/>
  </r>
  <r>
    <n v="5"/>
    <n v="122"/>
    <x v="28"/>
    <s v="106000 Completed Constr not Classfd"/>
    <n v="1"/>
    <n v="0"/>
    <n v="0"/>
    <n v="0"/>
    <n v="0"/>
    <n v="0"/>
    <n v="0"/>
    <n v="0"/>
    <s v="Wyoming"/>
    <d v="2021-12-01T00:00:00"/>
    <x v="0"/>
    <x v="11"/>
    <x v="0"/>
    <s v="Cheyenne Light Fuel &amp; Power Co"/>
    <x v="2"/>
    <x v="16"/>
  </r>
  <r>
    <n v="5"/>
    <n v="122"/>
    <x v="28"/>
    <s v="106000 Completed Constr not Classfd"/>
    <n v="1"/>
    <n v="0"/>
    <n v="0"/>
    <n v="0"/>
    <n v="0"/>
    <n v="0"/>
    <n v="0"/>
    <n v="0"/>
    <s v="Wyoming"/>
    <d v="2021-12-01T00:00:00"/>
    <x v="0"/>
    <x v="12"/>
    <x v="0"/>
    <s v="Cheyenne Light Fuel &amp; Power Co"/>
    <x v="2"/>
    <x v="16"/>
  </r>
  <r>
    <n v="5"/>
    <n v="122"/>
    <x v="29"/>
    <s v="106000 Completed Constr not Classfd"/>
    <n v="1"/>
    <n v="0"/>
    <n v="0"/>
    <n v="0"/>
    <n v="0"/>
    <n v="0"/>
    <n v="0"/>
    <n v="0"/>
    <s v="Wyoming"/>
    <d v="2021-12-01T00:00:00"/>
    <x v="0"/>
    <x v="0"/>
    <x v="0"/>
    <s v="Cheyenne Light Fuel &amp; Power Co"/>
    <x v="2"/>
    <x v="17"/>
  </r>
  <r>
    <n v="5"/>
    <n v="122"/>
    <x v="29"/>
    <s v="106000 Completed Constr not Classfd"/>
    <n v="1"/>
    <n v="0"/>
    <n v="0"/>
    <n v="0"/>
    <n v="0"/>
    <n v="0"/>
    <n v="0"/>
    <n v="0"/>
    <s v="Wyoming"/>
    <d v="2021-12-01T00:00:00"/>
    <x v="0"/>
    <x v="1"/>
    <x v="0"/>
    <s v="Cheyenne Light Fuel &amp; Power Co"/>
    <x v="2"/>
    <x v="17"/>
  </r>
  <r>
    <n v="5"/>
    <n v="122"/>
    <x v="29"/>
    <s v="106000 Completed Constr not Classfd"/>
    <n v="1"/>
    <n v="0"/>
    <n v="0"/>
    <n v="0"/>
    <n v="0"/>
    <n v="0"/>
    <n v="0"/>
    <n v="0"/>
    <s v="Wyoming"/>
    <d v="2021-12-01T00:00:00"/>
    <x v="0"/>
    <x v="2"/>
    <x v="0"/>
    <s v="Cheyenne Light Fuel &amp; Power Co"/>
    <x v="2"/>
    <x v="17"/>
  </r>
  <r>
    <n v="5"/>
    <n v="122"/>
    <x v="29"/>
    <s v="106000 Completed Constr not Classfd"/>
    <n v="1"/>
    <n v="0"/>
    <n v="0"/>
    <n v="0"/>
    <n v="0"/>
    <n v="0"/>
    <n v="0"/>
    <n v="0"/>
    <s v="Wyoming"/>
    <d v="2021-12-01T00:00:00"/>
    <x v="0"/>
    <x v="3"/>
    <x v="0"/>
    <s v="Cheyenne Light Fuel &amp; Power Co"/>
    <x v="2"/>
    <x v="17"/>
  </r>
  <r>
    <n v="5"/>
    <n v="122"/>
    <x v="29"/>
    <s v="106000 Completed Constr not Classfd"/>
    <n v="1"/>
    <n v="0"/>
    <n v="0"/>
    <n v="0"/>
    <n v="0"/>
    <n v="0"/>
    <n v="0"/>
    <n v="0"/>
    <s v="Wyoming"/>
    <d v="2021-12-01T00:00:00"/>
    <x v="0"/>
    <x v="4"/>
    <x v="0"/>
    <s v="Cheyenne Light Fuel &amp; Power Co"/>
    <x v="2"/>
    <x v="17"/>
  </r>
  <r>
    <n v="5"/>
    <n v="122"/>
    <x v="29"/>
    <s v="106000 Completed Constr not Classfd"/>
    <n v="1"/>
    <n v="0"/>
    <n v="0"/>
    <n v="0"/>
    <n v="0"/>
    <n v="0"/>
    <n v="0"/>
    <n v="0"/>
    <s v="Wyoming"/>
    <d v="2021-12-01T00:00:00"/>
    <x v="0"/>
    <x v="5"/>
    <x v="0"/>
    <s v="Cheyenne Light Fuel &amp; Power Co"/>
    <x v="2"/>
    <x v="17"/>
  </r>
  <r>
    <n v="5"/>
    <n v="122"/>
    <x v="29"/>
    <s v="106000 Completed Constr not Classfd"/>
    <n v="1"/>
    <n v="0"/>
    <n v="0"/>
    <n v="0"/>
    <n v="0"/>
    <n v="0"/>
    <n v="0"/>
    <n v="0"/>
    <s v="Wyoming"/>
    <d v="2021-12-01T00:00:00"/>
    <x v="0"/>
    <x v="6"/>
    <x v="0"/>
    <s v="Cheyenne Light Fuel &amp; Power Co"/>
    <x v="2"/>
    <x v="17"/>
  </r>
  <r>
    <n v="5"/>
    <n v="122"/>
    <x v="29"/>
    <s v="106000 Completed Constr not Classfd"/>
    <n v="1"/>
    <n v="0"/>
    <n v="0"/>
    <n v="0"/>
    <n v="0"/>
    <n v="0"/>
    <n v="0"/>
    <n v="0"/>
    <s v="Wyoming"/>
    <d v="2021-12-01T00:00:00"/>
    <x v="0"/>
    <x v="7"/>
    <x v="0"/>
    <s v="Cheyenne Light Fuel &amp; Power Co"/>
    <x v="2"/>
    <x v="17"/>
  </r>
  <r>
    <n v="5"/>
    <n v="122"/>
    <x v="29"/>
    <s v="106000 Completed Constr not Classfd"/>
    <n v="1"/>
    <n v="0"/>
    <n v="0"/>
    <n v="0"/>
    <n v="0"/>
    <n v="0"/>
    <n v="0"/>
    <n v="0"/>
    <s v="Wyoming"/>
    <d v="2021-12-01T00:00:00"/>
    <x v="0"/>
    <x v="8"/>
    <x v="0"/>
    <s v="Cheyenne Light Fuel &amp; Power Co"/>
    <x v="2"/>
    <x v="17"/>
  </r>
  <r>
    <n v="5"/>
    <n v="122"/>
    <x v="29"/>
    <s v="106000 Completed Constr not Classfd"/>
    <n v="1"/>
    <n v="0"/>
    <n v="0"/>
    <n v="0"/>
    <n v="0"/>
    <n v="0"/>
    <n v="0"/>
    <n v="0"/>
    <s v="Wyoming"/>
    <d v="2021-12-01T00:00:00"/>
    <x v="0"/>
    <x v="9"/>
    <x v="0"/>
    <s v="Cheyenne Light Fuel &amp; Power Co"/>
    <x v="2"/>
    <x v="17"/>
  </r>
  <r>
    <n v="5"/>
    <n v="122"/>
    <x v="29"/>
    <s v="106000 Completed Constr not Classfd"/>
    <n v="1"/>
    <n v="0"/>
    <n v="0"/>
    <n v="0"/>
    <n v="0"/>
    <n v="0"/>
    <n v="0"/>
    <n v="0"/>
    <s v="Wyoming"/>
    <d v="2021-12-01T00:00:00"/>
    <x v="0"/>
    <x v="10"/>
    <x v="0"/>
    <s v="Cheyenne Light Fuel &amp; Power Co"/>
    <x v="2"/>
    <x v="17"/>
  </r>
  <r>
    <n v="5"/>
    <n v="122"/>
    <x v="29"/>
    <s v="106000 Completed Constr not Classfd"/>
    <n v="1"/>
    <n v="0"/>
    <n v="0"/>
    <n v="0"/>
    <n v="0"/>
    <n v="0"/>
    <n v="0"/>
    <n v="0"/>
    <s v="Wyoming"/>
    <d v="2021-12-01T00:00:00"/>
    <x v="0"/>
    <x v="11"/>
    <x v="0"/>
    <s v="Cheyenne Light Fuel &amp; Power Co"/>
    <x v="2"/>
    <x v="17"/>
  </r>
  <r>
    <n v="5"/>
    <n v="122"/>
    <x v="29"/>
    <s v="106000 Completed Constr not Classfd"/>
    <n v="1"/>
    <n v="0"/>
    <n v="0"/>
    <n v="0"/>
    <n v="0"/>
    <n v="0"/>
    <n v="0"/>
    <n v="0"/>
    <s v="Wyoming"/>
    <d v="2021-12-01T00:00:00"/>
    <x v="0"/>
    <x v="12"/>
    <x v="0"/>
    <s v="Cheyenne Light Fuel &amp; Power Co"/>
    <x v="2"/>
    <x v="17"/>
  </r>
  <r>
    <n v="5"/>
    <n v="122"/>
    <x v="30"/>
    <s v="106000 Completed Constr not Classfd"/>
    <n v="1"/>
    <n v="1769216.92"/>
    <n v="-1769216.92"/>
    <n v="0"/>
    <n v="0"/>
    <n v="0"/>
    <n v="0"/>
    <n v="0"/>
    <s v="Wyoming"/>
    <d v="2021-12-01T00:00:00"/>
    <x v="0"/>
    <x v="0"/>
    <x v="0"/>
    <s v="Cheyenne Light Fuel &amp; Power Co"/>
    <x v="2"/>
    <x v="18"/>
  </r>
  <r>
    <n v="5"/>
    <n v="122"/>
    <x v="30"/>
    <s v="106000 Completed Constr not Classfd"/>
    <n v="1"/>
    <n v="0"/>
    <n v="0"/>
    <n v="0"/>
    <n v="0"/>
    <n v="0"/>
    <n v="0"/>
    <n v="0"/>
    <s v="Wyoming"/>
    <d v="2021-12-01T00:00:00"/>
    <x v="0"/>
    <x v="1"/>
    <x v="0"/>
    <s v="Cheyenne Light Fuel &amp; Power Co"/>
    <x v="2"/>
    <x v="18"/>
  </r>
  <r>
    <n v="5"/>
    <n v="122"/>
    <x v="30"/>
    <s v="106000 Completed Constr not Classfd"/>
    <n v="1"/>
    <n v="0"/>
    <n v="0"/>
    <n v="0"/>
    <n v="0"/>
    <n v="0"/>
    <n v="0"/>
    <n v="0"/>
    <s v="Wyoming"/>
    <d v="2021-12-01T00:00:00"/>
    <x v="0"/>
    <x v="2"/>
    <x v="0"/>
    <s v="Cheyenne Light Fuel &amp; Power Co"/>
    <x v="2"/>
    <x v="18"/>
  </r>
  <r>
    <n v="5"/>
    <n v="122"/>
    <x v="30"/>
    <s v="106000 Completed Constr not Classfd"/>
    <n v="1"/>
    <n v="0"/>
    <n v="0"/>
    <n v="0"/>
    <n v="0"/>
    <n v="0"/>
    <n v="0"/>
    <n v="0"/>
    <s v="Wyoming"/>
    <d v="2021-12-01T00:00:00"/>
    <x v="0"/>
    <x v="3"/>
    <x v="0"/>
    <s v="Cheyenne Light Fuel &amp; Power Co"/>
    <x v="2"/>
    <x v="18"/>
  </r>
  <r>
    <n v="5"/>
    <n v="122"/>
    <x v="30"/>
    <s v="106000 Completed Constr not Classfd"/>
    <n v="1"/>
    <n v="0"/>
    <n v="0"/>
    <n v="0"/>
    <n v="0"/>
    <n v="0"/>
    <n v="0"/>
    <n v="0"/>
    <s v="Wyoming"/>
    <d v="2021-12-01T00:00:00"/>
    <x v="0"/>
    <x v="4"/>
    <x v="0"/>
    <s v="Cheyenne Light Fuel &amp; Power Co"/>
    <x v="2"/>
    <x v="18"/>
  </r>
  <r>
    <n v="5"/>
    <n v="122"/>
    <x v="30"/>
    <s v="106000 Completed Constr not Classfd"/>
    <n v="1"/>
    <n v="0"/>
    <n v="0"/>
    <n v="0"/>
    <n v="0"/>
    <n v="0"/>
    <n v="0"/>
    <n v="0"/>
    <s v="Wyoming"/>
    <d v="2021-12-01T00:00:00"/>
    <x v="0"/>
    <x v="5"/>
    <x v="0"/>
    <s v="Cheyenne Light Fuel &amp; Power Co"/>
    <x v="2"/>
    <x v="18"/>
  </r>
  <r>
    <n v="5"/>
    <n v="122"/>
    <x v="30"/>
    <s v="106000 Completed Constr not Classfd"/>
    <n v="1"/>
    <n v="0"/>
    <n v="0"/>
    <n v="0"/>
    <n v="0"/>
    <n v="0"/>
    <n v="0"/>
    <n v="0"/>
    <s v="Wyoming"/>
    <d v="2021-12-01T00:00:00"/>
    <x v="0"/>
    <x v="6"/>
    <x v="0"/>
    <s v="Cheyenne Light Fuel &amp; Power Co"/>
    <x v="2"/>
    <x v="18"/>
  </r>
  <r>
    <n v="5"/>
    <n v="122"/>
    <x v="30"/>
    <s v="106000 Completed Constr not Classfd"/>
    <n v="1"/>
    <n v="0"/>
    <n v="0"/>
    <n v="0"/>
    <n v="0"/>
    <n v="0"/>
    <n v="0"/>
    <n v="0"/>
    <s v="Wyoming"/>
    <d v="2021-12-01T00:00:00"/>
    <x v="0"/>
    <x v="7"/>
    <x v="0"/>
    <s v="Cheyenne Light Fuel &amp; Power Co"/>
    <x v="2"/>
    <x v="18"/>
  </r>
  <r>
    <n v="5"/>
    <n v="122"/>
    <x v="30"/>
    <s v="106000 Completed Constr not Classfd"/>
    <n v="1"/>
    <n v="0"/>
    <n v="0"/>
    <n v="0"/>
    <n v="0"/>
    <n v="0"/>
    <n v="0"/>
    <n v="0"/>
    <s v="Wyoming"/>
    <d v="2021-12-01T00:00:00"/>
    <x v="0"/>
    <x v="8"/>
    <x v="0"/>
    <s v="Cheyenne Light Fuel &amp; Power Co"/>
    <x v="2"/>
    <x v="18"/>
  </r>
  <r>
    <n v="5"/>
    <n v="122"/>
    <x v="30"/>
    <s v="106000 Completed Constr not Classfd"/>
    <n v="1"/>
    <n v="0"/>
    <n v="0"/>
    <n v="0"/>
    <n v="0"/>
    <n v="0"/>
    <n v="0"/>
    <n v="0"/>
    <s v="Wyoming"/>
    <d v="2021-12-01T00:00:00"/>
    <x v="0"/>
    <x v="9"/>
    <x v="0"/>
    <s v="Cheyenne Light Fuel &amp; Power Co"/>
    <x v="2"/>
    <x v="18"/>
  </r>
  <r>
    <n v="5"/>
    <n v="122"/>
    <x v="30"/>
    <s v="106000 Completed Constr not Classfd"/>
    <n v="1"/>
    <n v="0"/>
    <n v="0"/>
    <n v="0"/>
    <n v="0"/>
    <n v="0"/>
    <n v="0"/>
    <n v="0"/>
    <s v="Wyoming"/>
    <d v="2021-12-01T00:00:00"/>
    <x v="0"/>
    <x v="10"/>
    <x v="0"/>
    <s v="Cheyenne Light Fuel &amp; Power Co"/>
    <x v="2"/>
    <x v="18"/>
  </r>
  <r>
    <n v="5"/>
    <n v="122"/>
    <x v="30"/>
    <s v="106000 Completed Constr not Classfd"/>
    <n v="1"/>
    <n v="0"/>
    <n v="0"/>
    <n v="0"/>
    <n v="0"/>
    <n v="0"/>
    <n v="0"/>
    <n v="0"/>
    <s v="Wyoming"/>
    <d v="2021-12-01T00:00:00"/>
    <x v="0"/>
    <x v="11"/>
    <x v="0"/>
    <s v="Cheyenne Light Fuel &amp; Power Co"/>
    <x v="2"/>
    <x v="18"/>
  </r>
  <r>
    <n v="5"/>
    <n v="122"/>
    <x v="30"/>
    <s v="106000 Completed Constr not Classfd"/>
    <n v="1"/>
    <n v="0"/>
    <n v="0"/>
    <n v="0"/>
    <n v="0"/>
    <n v="0"/>
    <n v="0"/>
    <n v="0"/>
    <s v="Wyoming"/>
    <d v="2021-12-01T00:00:00"/>
    <x v="0"/>
    <x v="12"/>
    <x v="0"/>
    <s v="Cheyenne Light Fuel &amp; Power Co"/>
    <x v="2"/>
    <x v="18"/>
  </r>
  <r>
    <n v="5"/>
    <n v="122"/>
    <x v="31"/>
    <s v="106000 Completed Constr not Classfd"/>
    <n v="1"/>
    <n v="0"/>
    <n v="0"/>
    <n v="0"/>
    <n v="0"/>
    <n v="0"/>
    <n v="0"/>
    <n v="0"/>
    <s v="Wyoming"/>
    <d v="2021-12-01T00:00:00"/>
    <x v="0"/>
    <x v="0"/>
    <x v="0"/>
    <s v="Cheyenne Light Fuel &amp; Power Co"/>
    <x v="2"/>
    <x v="18"/>
  </r>
  <r>
    <n v="5"/>
    <n v="122"/>
    <x v="31"/>
    <s v="106000 Completed Constr not Classfd"/>
    <n v="1"/>
    <n v="0"/>
    <n v="0"/>
    <n v="0"/>
    <n v="0"/>
    <n v="0"/>
    <n v="0"/>
    <n v="0"/>
    <s v="Wyoming"/>
    <d v="2021-12-01T00:00:00"/>
    <x v="0"/>
    <x v="1"/>
    <x v="0"/>
    <s v="Cheyenne Light Fuel &amp; Power Co"/>
    <x v="2"/>
    <x v="18"/>
  </r>
  <r>
    <n v="5"/>
    <n v="122"/>
    <x v="31"/>
    <s v="106000 Completed Constr not Classfd"/>
    <n v="1"/>
    <n v="0"/>
    <n v="0"/>
    <n v="0"/>
    <n v="0"/>
    <n v="0"/>
    <n v="0"/>
    <n v="0"/>
    <s v="Wyoming"/>
    <d v="2021-12-01T00:00:00"/>
    <x v="0"/>
    <x v="2"/>
    <x v="0"/>
    <s v="Cheyenne Light Fuel &amp; Power Co"/>
    <x v="2"/>
    <x v="18"/>
  </r>
  <r>
    <n v="5"/>
    <n v="122"/>
    <x v="31"/>
    <s v="106000 Completed Constr not Classfd"/>
    <n v="1"/>
    <n v="0"/>
    <n v="0"/>
    <n v="0"/>
    <n v="0"/>
    <n v="0"/>
    <n v="0"/>
    <n v="0"/>
    <s v="Wyoming"/>
    <d v="2021-12-01T00:00:00"/>
    <x v="0"/>
    <x v="3"/>
    <x v="0"/>
    <s v="Cheyenne Light Fuel &amp; Power Co"/>
    <x v="2"/>
    <x v="18"/>
  </r>
  <r>
    <n v="5"/>
    <n v="122"/>
    <x v="31"/>
    <s v="106000 Completed Constr not Classfd"/>
    <n v="1"/>
    <n v="0"/>
    <n v="0"/>
    <n v="0"/>
    <n v="0"/>
    <n v="0"/>
    <n v="0"/>
    <n v="0"/>
    <s v="Wyoming"/>
    <d v="2021-12-01T00:00:00"/>
    <x v="0"/>
    <x v="4"/>
    <x v="0"/>
    <s v="Cheyenne Light Fuel &amp; Power Co"/>
    <x v="2"/>
    <x v="18"/>
  </r>
  <r>
    <n v="5"/>
    <n v="122"/>
    <x v="31"/>
    <s v="106000 Completed Constr not Classfd"/>
    <n v="1"/>
    <n v="0"/>
    <n v="0"/>
    <n v="0"/>
    <n v="0"/>
    <n v="0"/>
    <n v="0"/>
    <n v="0"/>
    <s v="Wyoming"/>
    <d v="2021-12-01T00:00:00"/>
    <x v="0"/>
    <x v="5"/>
    <x v="0"/>
    <s v="Cheyenne Light Fuel &amp; Power Co"/>
    <x v="2"/>
    <x v="18"/>
  </r>
  <r>
    <n v="5"/>
    <n v="122"/>
    <x v="31"/>
    <s v="106000 Completed Constr not Classfd"/>
    <n v="1"/>
    <n v="0"/>
    <n v="0"/>
    <n v="0"/>
    <n v="0"/>
    <n v="0"/>
    <n v="0"/>
    <n v="0"/>
    <s v="Wyoming"/>
    <d v="2021-12-01T00:00:00"/>
    <x v="0"/>
    <x v="6"/>
    <x v="0"/>
    <s v="Cheyenne Light Fuel &amp; Power Co"/>
    <x v="2"/>
    <x v="18"/>
  </r>
  <r>
    <n v="5"/>
    <n v="122"/>
    <x v="31"/>
    <s v="106000 Completed Constr not Classfd"/>
    <n v="1"/>
    <n v="0"/>
    <n v="0"/>
    <n v="0"/>
    <n v="0"/>
    <n v="0"/>
    <n v="0"/>
    <n v="0"/>
    <s v="Wyoming"/>
    <d v="2021-12-01T00:00:00"/>
    <x v="0"/>
    <x v="7"/>
    <x v="0"/>
    <s v="Cheyenne Light Fuel &amp; Power Co"/>
    <x v="2"/>
    <x v="18"/>
  </r>
  <r>
    <n v="5"/>
    <n v="122"/>
    <x v="31"/>
    <s v="106000 Completed Constr not Classfd"/>
    <n v="1"/>
    <n v="0"/>
    <n v="0"/>
    <n v="0"/>
    <n v="0"/>
    <n v="0"/>
    <n v="0"/>
    <n v="0"/>
    <s v="Wyoming"/>
    <d v="2021-12-01T00:00:00"/>
    <x v="0"/>
    <x v="8"/>
    <x v="0"/>
    <s v="Cheyenne Light Fuel &amp; Power Co"/>
    <x v="2"/>
    <x v="18"/>
  </r>
  <r>
    <n v="5"/>
    <n v="122"/>
    <x v="31"/>
    <s v="106000 Completed Constr not Classfd"/>
    <n v="1"/>
    <n v="0"/>
    <n v="0"/>
    <n v="0"/>
    <n v="0"/>
    <n v="0"/>
    <n v="0"/>
    <n v="0"/>
    <s v="Wyoming"/>
    <d v="2021-12-01T00:00:00"/>
    <x v="0"/>
    <x v="9"/>
    <x v="0"/>
    <s v="Cheyenne Light Fuel &amp; Power Co"/>
    <x v="2"/>
    <x v="18"/>
  </r>
  <r>
    <n v="5"/>
    <n v="122"/>
    <x v="31"/>
    <s v="106000 Completed Constr not Classfd"/>
    <n v="1"/>
    <n v="0"/>
    <n v="0"/>
    <n v="0"/>
    <n v="0"/>
    <n v="0"/>
    <n v="0"/>
    <n v="0"/>
    <s v="Wyoming"/>
    <d v="2021-12-01T00:00:00"/>
    <x v="0"/>
    <x v="10"/>
    <x v="0"/>
    <s v="Cheyenne Light Fuel &amp; Power Co"/>
    <x v="2"/>
    <x v="18"/>
  </r>
  <r>
    <n v="5"/>
    <n v="122"/>
    <x v="31"/>
    <s v="106000 Completed Constr not Classfd"/>
    <n v="1"/>
    <n v="0"/>
    <n v="0"/>
    <n v="0"/>
    <n v="0"/>
    <n v="0"/>
    <n v="0"/>
    <n v="0"/>
    <s v="Wyoming"/>
    <d v="2021-12-01T00:00:00"/>
    <x v="0"/>
    <x v="11"/>
    <x v="0"/>
    <s v="Cheyenne Light Fuel &amp; Power Co"/>
    <x v="2"/>
    <x v="18"/>
  </r>
  <r>
    <n v="5"/>
    <n v="122"/>
    <x v="31"/>
    <s v="106000 Completed Constr not Classfd"/>
    <n v="1"/>
    <n v="0"/>
    <n v="0"/>
    <n v="0"/>
    <n v="0"/>
    <n v="0"/>
    <n v="0"/>
    <n v="0"/>
    <s v="Wyoming"/>
    <d v="2021-12-01T00:00:00"/>
    <x v="0"/>
    <x v="12"/>
    <x v="0"/>
    <s v="Cheyenne Light Fuel &amp; Power Co"/>
    <x v="2"/>
    <x v="18"/>
  </r>
  <r>
    <n v="5"/>
    <n v="122"/>
    <x v="32"/>
    <s v="106000 Completed Constr not Classfd"/>
    <n v="1"/>
    <n v="0"/>
    <n v="0"/>
    <n v="0"/>
    <n v="0"/>
    <n v="0"/>
    <n v="0"/>
    <n v="0"/>
    <s v="Wyoming"/>
    <d v="2021-12-01T00:00:00"/>
    <x v="0"/>
    <x v="0"/>
    <x v="0"/>
    <s v="Cheyenne Light Fuel &amp; Power Co"/>
    <x v="2"/>
    <x v="19"/>
  </r>
  <r>
    <n v="5"/>
    <n v="122"/>
    <x v="32"/>
    <s v="106000 Completed Constr not Classfd"/>
    <n v="1"/>
    <n v="0"/>
    <n v="0"/>
    <n v="0"/>
    <n v="0"/>
    <n v="0"/>
    <n v="0"/>
    <n v="0"/>
    <s v="Wyoming"/>
    <d v="2021-12-01T00:00:00"/>
    <x v="0"/>
    <x v="1"/>
    <x v="0"/>
    <s v="Cheyenne Light Fuel &amp; Power Co"/>
    <x v="2"/>
    <x v="19"/>
  </r>
  <r>
    <n v="5"/>
    <n v="122"/>
    <x v="32"/>
    <s v="106000 Completed Constr not Classfd"/>
    <n v="1"/>
    <n v="0"/>
    <n v="0"/>
    <n v="0"/>
    <n v="0"/>
    <n v="0"/>
    <n v="0"/>
    <n v="0"/>
    <s v="Wyoming"/>
    <d v="2021-12-01T00:00:00"/>
    <x v="0"/>
    <x v="2"/>
    <x v="0"/>
    <s v="Cheyenne Light Fuel &amp; Power Co"/>
    <x v="2"/>
    <x v="19"/>
  </r>
  <r>
    <n v="5"/>
    <n v="122"/>
    <x v="32"/>
    <s v="106000 Completed Constr not Classfd"/>
    <n v="1"/>
    <n v="0"/>
    <n v="0"/>
    <n v="0"/>
    <n v="0"/>
    <n v="0"/>
    <n v="0"/>
    <n v="0"/>
    <s v="Wyoming"/>
    <d v="2021-12-01T00:00:00"/>
    <x v="0"/>
    <x v="3"/>
    <x v="0"/>
    <s v="Cheyenne Light Fuel &amp; Power Co"/>
    <x v="2"/>
    <x v="19"/>
  </r>
  <r>
    <n v="5"/>
    <n v="122"/>
    <x v="32"/>
    <s v="106000 Completed Constr not Classfd"/>
    <n v="1"/>
    <n v="0"/>
    <n v="0"/>
    <n v="0"/>
    <n v="0"/>
    <n v="0"/>
    <n v="0"/>
    <n v="0"/>
    <s v="Wyoming"/>
    <d v="2021-12-01T00:00:00"/>
    <x v="0"/>
    <x v="4"/>
    <x v="0"/>
    <s v="Cheyenne Light Fuel &amp; Power Co"/>
    <x v="2"/>
    <x v="19"/>
  </r>
  <r>
    <n v="5"/>
    <n v="122"/>
    <x v="32"/>
    <s v="106000 Completed Constr not Classfd"/>
    <n v="1"/>
    <n v="0"/>
    <n v="0"/>
    <n v="0"/>
    <n v="0"/>
    <n v="0"/>
    <n v="0"/>
    <n v="0"/>
    <s v="Wyoming"/>
    <d v="2021-12-01T00:00:00"/>
    <x v="0"/>
    <x v="5"/>
    <x v="0"/>
    <s v="Cheyenne Light Fuel &amp; Power Co"/>
    <x v="2"/>
    <x v="19"/>
  </r>
  <r>
    <n v="5"/>
    <n v="122"/>
    <x v="32"/>
    <s v="106000 Completed Constr not Classfd"/>
    <n v="1"/>
    <n v="0"/>
    <n v="0"/>
    <n v="0"/>
    <n v="0"/>
    <n v="0"/>
    <n v="0"/>
    <n v="0"/>
    <s v="Wyoming"/>
    <d v="2021-12-01T00:00:00"/>
    <x v="0"/>
    <x v="6"/>
    <x v="0"/>
    <s v="Cheyenne Light Fuel &amp; Power Co"/>
    <x v="2"/>
    <x v="19"/>
  </r>
  <r>
    <n v="5"/>
    <n v="122"/>
    <x v="32"/>
    <s v="106000 Completed Constr not Classfd"/>
    <n v="1"/>
    <n v="0"/>
    <n v="0"/>
    <n v="0"/>
    <n v="0"/>
    <n v="0"/>
    <n v="0"/>
    <n v="0"/>
    <s v="Wyoming"/>
    <d v="2021-12-01T00:00:00"/>
    <x v="0"/>
    <x v="7"/>
    <x v="0"/>
    <s v="Cheyenne Light Fuel &amp; Power Co"/>
    <x v="2"/>
    <x v="19"/>
  </r>
  <r>
    <n v="5"/>
    <n v="122"/>
    <x v="32"/>
    <s v="106000 Completed Constr not Classfd"/>
    <n v="1"/>
    <n v="0"/>
    <n v="0"/>
    <n v="0"/>
    <n v="0"/>
    <n v="0"/>
    <n v="0"/>
    <n v="0"/>
    <s v="Wyoming"/>
    <d v="2021-12-01T00:00:00"/>
    <x v="0"/>
    <x v="8"/>
    <x v="0"/>
    <s v="Cheyenne Light Fuel &amp; Power Co"/>
    <x v="2"/>
    <x v="19"/>
  </r>
  <r>
    <n v="5"/>
    <n v="122"/>
    <x v="32"/>
    <s v="106000 Completed Constr not Classfd"/>
    <n v="1"/>
    <n v="0"/>
    <n v="0"/>
    <n v="0"/>
    <n v="0"/>
    <n v="0"/>
    <n v="0"/>
    <n v="0"/>
    <s v="Wyoming"/>
    <d v="2021-12-01T00:00:00"/>
    <x v="0"/>
    <x v="9"/>
    <x v="0"/>
    <s v="Cheyenne Light Fuel &amp; Power Co"/>
    <x v="2"/>
    <x v="19"/>
  </r>
  <r>
    <n v="5"/>
    <n v="122"/>
    <x v="32"/>
    <s v="106000 Completed Constr not Classfd"/>
    <n v="1"/>
    <n v="0"/>
    <n v="0"/>
    <n v="0"/>
    <n v="0"/>
    <n v="0"/>
    <n v="0"/>
    <n v="0"/>
    <s v="Wyoming"/>
    <d v="2021-12-01T00:00:00"/>
    <x v="0"/>
    <x v="10"/>
    <x v="0"/>
    <s v="Cheyenne Light Fuel &amp; Power Co"/>
    <x v="2"/>
    <x v="19"/>
  </r>
  <r>
    <n v="5"/>
    <n v="122"/>
    <x v="32"/>
    <s v="106000 Completed Constr not Classfd"/>
    <n v="1"/>
    <n v="0"/>
    <n v="0"/>
    <n v="0"/>
    <n v="0"/>
    <n v="0"/>
    <n v="0"/>
    <n v="0"/>
    <s v="Wyoming"/>
    <d v="2021-12-01T00:00:00"/>
    <x v="0"/>
    <x v="11"/>
    <x v="0"/>
    <s v="Cheyenne Light Fuel &amp; Power Co"/>
    <x v="2"/>
    <x v="19"/>
  </r>
  <r>
    <n v="5"/>
    <n v="122"/>
    <x v="32"/>
    <s v="106000 Completed Constr not Classfd"/>
    <n v="1"/>
    <n v="0"/>
    <n v="0"/>
    <n v="0"/>
    <n v="0"/>
    <n v="0"/>
    <n v="0"/>
    <n v="0"/>
    <s v="Wyoming"/>
    <d v="2021-12-01T00:00:00"/>
    <x v="0"/>
    <x v="12"/>
    <x v="0"/>
    <s v="Cheyenne Light Fuel &amp; Power Co"/>
    <x v="2"/>
    <x v="19"/>
  </r>
  <r>
    <n v="5"/>
    <n v="122"/>
    <x v="33"/>
    <s v="106000 Completed Constr not Classfd"/>
    <n v="1"/>
    <n v="0"/>
    <n v="0"/>
    <n v="0"/>
    <n v="0"/>
    <n v="0"/>
    <n v="0"/>
    <n v="0"/>
    <s v="Wyoming"/>
    <d v="2021-12-01T00:00:00"/>
    <x v="0"/>
    <x v="0"/>
    <x v="0"/>
    <s v="Cheyenne Light Fuel &amp; Power Co"/>
    <x v="2"/>
    <x v="20"/>
  </r>
  <r>
    <n v="5"/>
    <n v="122"/>
    <x v="33"/>
    <s v="106000 Completed Constr not Classfd"/>
    <n v="1"/>
    <n v="0"/>
    <n v="14227.1"/>
    <n v="0"/>
    <n v="0"/>
    <n v="0"/>
    <n v="0"/>
    <n v="14227.1"/>
    <s v="Wyoming"/>
    <d v="2021-12-01T00:00:00"/>
    <x v="0"/>
    <x v="1"/>
    <x v="0"/>
    <s v="Cheyenne Light Fuel &amp; Power Co"/>
    <x v="2"/>
    <x v="20"/>
  </r>
  <r>
    <n v="5"/>
    <n v="122"/>
    <x v="33"/>
    <s v="106000 Completed Constr not Classfd"/>
    <n v="1"/>
    <n v="14227.1"/>
    <n v="-178.85"/>
    <n v="0"/>
    <n v="0"/>
    <n v="0"/>
    <n v="0"/>
    <n v="14048.25"/>
    <s v="Wyoming"/>
    <d v="2021-12-01T00:00:00"/>
    <x v="0"/>
    <x v="2"/>
    <x v="0"/>
    <s v="Cheyenne Light Fuel &amp; Power Co"/>
    <x v="2"/>
    <x v="20"/>
  </r>
  <r>
    <n v="5"/>
    <n v="122"/>
    <x v="33"/>
    <s v="106000 Completed Constr not Classfd"/>
    <n v="1"/>
    <n v="14048.25"/>
    <n v="-6670.9800000000005"/>
    <n v="0"/>
    <n v="0"/>
    <n v="0"/>
    <n v="0"/>
    <n v="7377.27"/>
    <s v="Wyoming"/>
    <d v="2021-12-01T00:00:00"/>
    <x v="0"/>
    <x v="3"/>
    <x v="0"/>
    <s v="Cheyenne Light Fuel &amp; Power Co"/>
    <x v="2"/>
    <x v="20"/>
  </r>
  <r>
    <n v="5"/>
    <n v="122"/>
    <x v="33"/>
    <s v="106000 Completed Constr not Classfd"/>
    <n v="1"/>
    <n v="7377.27"/>
    <n v="2338.5700000000002"/>
    <n v="0"/>
    <n v="0"/>
    <n v="0"/>
    <n v="0"/>
    <n v="9715.84"/>
    <s v="Wyoming"/>
    <d v="2021-12-01T00:00:00"/>
    <x v="0"/>
    <x v="4"/>
    <x v="0"/>
    <s v="Cheyenne Light Fuel &amp; Power Co"/>
    <x v="2"/>
    <x v="20"/>
  </r>
  <r>
    <n v="5"/>
    <n v="122"/>
    <x v="33"/>
    <s v="106000 Completed Constr not Classfd"/>
    <n v="1"/>
    <n v="9715.84"/>
    <n v="-93.41"/>
    <n v="0"/>
    <n v="0"/>
    <n v="0"/>
    <n v="0"/>
    <n v="9622.43"/>
    <s v="Wyoming"/>
    <d v="2021-12-01T00:00:00"/>
    <x v="0"/>
    <x v="5"/>
    <x v="0"/>
    <s v="Cheyenne Light Fuel &amp; Power Co"/>
    <x v="2"/>
    <x v="20"/>
  </r>
  <r>
    <n v="5"/>
    <n v="122"/>
    <x v="33"/>
    <s v="106000 Completed Constr not Classfd"/>
    <n v="1"/>
    <n v="9622.43"/>
    <n v="0"/>
    <n v="0"/>
    <n v="0"/>
    <n v="0"/>
    <n v="0"/>
    <n v="9622.43"/>
    <s v="Wyoming"/>
    <d v="2021-12-01T00:00:00"/>
    <x v="0"/>
    <x v="6"/>
    <x v="0"/>
    <s v="Cheyenne Light Fuel &amp; Power Co"/>
    <x v="2"/>
    <x v="20"/>
  </r>
  <r>
    <n v="5"/>
    <n v="122"/>
    <x v="33"/>
    <s v="106000 Completed Constr not Classfd"/>
    <n v="1"/>
    <n v="9622.43"/>
    <n v="-9622.43"/>
    <n v="0"/>
    <n v="0"/>
    <n v="0"/>
    <n v="0"/>
    <n v="0"/>
    <s v="Wyoming"/>
    <d v="2021-12-01T00:00:00"/>
    <x v="0"/>
    <x v="7"/>
    <x v="0"/>
    <s v="Cheyenne Light Fuel &amp; Power Co"/>
    <x v="2"/>
    <x v="20"/>
  </r>
  <r>
    <n v="5"/>
    <n v="122"/>
    <x v="33"/>
    <s v="106000 Completed Constr not Classfd"/>
    <n v="1"/>
    <n v="0"/>
    <n v="0"/>
    <n v="0"/>
    <n v="0"/>
    <n v="0"/>
    <n v="0"/>
    <n v="0"/>
    <s v="Wyoming"/>
    <d v="2021-12-01T00:00:00"/>
    <x v="0"/>
    <x v="8"/>
    <x v="0"/>
    <s v="Cheyenne Light Fuel &amp; Power Co"/>
    <x v="2"/>
    <x v="20"/>
  </r>
  <r>
    <n v="5"/>
    <n v="122"/>
    <x v="33"/>
    <s v="106000 Completed Constr not Classfd"/>
    <n v="1"/>
    <n v="0"/>
    <n v="0"/>
    <n v="0"/>
    <n v="0"/>
    <n v="0"/>
    <n v="0"/>
    <n v="0"/>
    <s v="Wyoming"/>
    <d v="2021-12-01T00:00:00"/>
    <x v="0"/>
    <x v="9"/>
    <x v="0"/>
    <s v="Cheyenne Light Fuel &amp; Power Co"/>
    <x v="2"/>
    <x v="20"/>
  </r>
  <r>
    <n v="5"/>
    <n v="122"/>
    <x v="33"/>
    <s v="106000 Completed Constr not Classfd"/>
    <n v="1"/>
    <n v="0"/>
    <n v="0"/>
    <n v="0"/>
    <n v="0"/>
    <n v="0"/>
    <n v="0"/>
    <n v="0"/>
    <s v="Wyoming"/>
    <d v="2021-12-01T00:00:00"/>
    <x v="0"/>
    <x v="10"/>
    <x v="0"/>
    <s v="Cheyenne Light Fuel &amp; Power Co"/>
    <x v="2"/>
    <x v="20"/>
  </r>
  <r>
    <n v="5"/>
    <n v="122"/>
    <x v="33"/>
    <s v="106000 Completed Constr not Classfd"/>
    <n v="1"/>
    <n v="0"/>
    <n v="1700478.54"/>
    <n v="0"/>
    <n v="0"/>
    <n v="0"/>
    <n v="0"/>
    <n v="1700478.54"/>
    <s v="Wyoming"/>
    <d v="2021-12-01T00:00:00"/>
    <x v="0"/>
    <x v="11"/>
    <x v="0"/>
    <s v="Cheyenne Light Fuel &amp; Power Co"/>
    <x v="2"/>
    <x v="20"/>
  </r>
  <r>
    <n v="5"/>
    <n v="122"/>
    <x v="33"/>
    <s v="106000 Completed Constr not Classfd"/>
    <n v="1"/>
    <n v="1700478.54"/>
    <n v="1252789.3999999999"/>
    <n v="0"/>
    <n v="0"/>
    <n v="0"/>
    <n v="0"/>
    <n v="2953267.94"/>
    <s v="Wyoming"/>
    <d v="2021-12-01T00:00:00"/>
    <x v="0"/>
    <x v="12"/>
    <x v="0"/>
    <s v="Cheyenne Light Fuel &amp; Power Co"/>
    <x v="2"/>
    <x v="20"/>
  </r>
  <r>
    <n v="5"/>
    <n v="122"/>
    <x v="34"/>
    <s v="106000 Completed Constr not Classfd"/>
    <n v="1"/>
    <n v="0"/>
    <n v="0"/>
    <n v="0"/>
    <n v="0"/>
    <n v="0"/>
    <n v="0"/>
    <n v="0"/>
    <s v="Wyoming"/>
    <d v="2021-12-01T00:00:00"/>
    <x v="0"/>
    <x v="0"/>
    <x v="0"/>
    <s v="Cheyenne Light Fuel &amp; Power Co"/>
    <x v="2"/>
    <x v="21"/>
  </r>
  <r>
    <n v="5"/>
    <n v="122"/>
    <x v="34"/>
    <s v="106000 Completed Constr not Classfd"/>
    <n v="1"/>
    <n v="0"/>
    <n v="0"/>
    <n v="0"/>
    <n v="0"/>
    <n v="0"/>
    <n v="0"/>
    <n v="0"/>
    <s v="Wyoming"/>
    <d v="2021-12-01T00:00:00"/>
    <x v="0"/>
    <x v="1"/>
    <x v="0"/>
    <s v="Cheyenne Light Fuel &amp; Power Co"/>
    <x v="2"/>
    <x v="21"/>
  </r>
  <r>
    <n v="5"/>
    <n v="122"/>
    <x v="34"/>
    <s v="106000 Completed Constr not Classfd"/>
    <n v="1"/>
    <n v="0"/>
    <n v="0"/>
    <n v="0"/>
    <n v="0"/>
    <n v="0"/>
    <n v="0"/>
    <n v="0"/>
    <s v="Wyoming"/>
    <d v="2021-12-01T00:00:00"/>
    <x v="0"/>
    <x v="2"/>
    <x v="0"/>
    <s v="Cheyenne Light Fuel &amp; Power Co"/>
    <x v="2"/>
    <x v="21"/>
  </r>
  <r>
    <n v="5"/>
    <n v="122"/>
    <x v="34"/>
    <s v="106000 Completed Constr not Classfd"/>
    <n v="1"/>
    <n v="0"/>
    <n v="0"/>
    <n v="0"/>
    <n v="0"/>
    <n v="0"/>
    <n v="0"/>
    <n v="0"/>
    <s v="Wyoming"/>
    <d v="2021-12-01T00:00:00"/>
    <x v="0"/>
    <x v="3"/>
    <x v="0"/>
    <s v="Cheyenne Light Fuel &amp; Power Co"/>
    <x v="2"/>
    <x v="21"/>
  </r>
  <r>
    <n v="5"/>
    <n v="122"/>
    <x v="34"/>
    <s v="106000 Completed Constr not Classfd"/>
    <n v="1"/>
    <n v="0"/>
    <n v="0"/>
    <n v="0"/>
    <n v="0"/>
    <n v="0"/>
    <n v="0"/>
    <n v="0"/>
    <s v="Wyoming"/>
    <d v="2021-12-01T00:00:00"/>
    <x v="0"/>
    <x v="4"/>
    <x v="0"/>
    <s v="Cheyenne Light Fuel &amp; Power Co"/>
    <x v="2"/>
    <x v="21"/>
  </r>
  <r>
    <n v="5"/>
    <n v="122"/>
    <x v="34"/>
    <s v="106000 Completed Constr not Classfd"/>
    <n v="1"/>
    <n v="0"/>
    <n v="0"/>
    <n v="0"/>
    <n v="0"/>
    <n v="0"/>
    <n v="0"/>
    <n v="0"/>
    <s v="Wyoming"/>
    <d v="2021-12-01T00:00:00"/>
    <x v="0"/>
    <x v="5"/>
    <x v="0"/>
    <s v="Cheyenne Light Fuel &amp; Power Co"/>
    <x v="2"/>
    <x v="21"/>
  </r>
  <r>
    <n v="5"/>
    <n v="122"/>
    <x v="34"/>
    <s v="106000 Completed Constr not Classfd"/>
    <n v="1"/>
    <n v="0"/>
    <n v="0"/>
    <n v="0"/>
    <n v="0"/>
    <n v="0"/>
    <n v="0"/>
    <n v="0"/>
    <s v="Wyoming"/>
    <d v="2021-12-01T00:00:00"/>
    <x v="0"/>
    <x v="6"/>
    <x v="0"/>
    <s v="Cheyenne Light Fuel &amp; Power Co"/>
    <x v="2"/>
    <x v="21"/>
  </r>
  <r>
    <n v="5"/>
    <n v="122"/>
    <x v="34"/>
    <s v="106000 Completed Constr not Classfd"/>
    <n v="1"/>
    <n v="0"/>
    <n v="0"/>
    <n v="0"/>
    <n v="0"/>
    <n v="0"/>
    <n v="0"/>
    <n v="0"/>
    <s v="Wyoming"/>
    <d v="2021-12-01T00:00:00"/>
    <x v="0"/>
    <x v="7"/>
    <x v="0"/>
    <s v="Cheyenne Light Fuel &amp; Power Co"/>
    <x v="2"/>
    <x v="21"/>
  </r>
  <r>
    <n v="5"/>
    <n v="122"/>
    <x v="34"/>
    <s v="106000 Completed Constr not Classfd"/>
    <n v="1"/>
    <n v="0"/>
    <n v="0"/>
    <n v="0"/>
    <n v="0"/>
    <n v="0"/>
    <n v="0"/>
    <n v="0"/>
    <s v="Wyoming"/>
    <d v="2021-12-01T00:00:00"/>
    <x v="0"/>
    <x v="8"/>
    <x v="0"/>
    <s v="Cheyenne Light Fuel &amp; Power Co"/>
    <x v="2"/>
    <x v="21"/>
  </r>
  <r>
    <n v="5"/>
    <n v="122"/>
    <x v="34"/>
    <s v="106000 Completed Constr not Classfd"/>
    <n v="1"/>
    <n v="0"/>
    <n v="0"/>
    <n v="0"/>
    <n v="0"/>
    <n v="0"/>
    <n v="0"/>
    <n v="0"/>
    <s v="Wyoming"/>
    <d v="2021-12-01T00:00:00"/>
    <x v="0"/>
    <x v="9"/>
    <x v="0"/>
    <s v="Cheyenne Light Fuel &amp; Power Co"/>
    <x v="2"/>
    <x v="21"/>
  </r>
  <r>
    <n v="5"/>
    <n v="122"/>
    <x v="34"/>
    <s v="106000 Completed Constr not Classfd"/>
    <n v="1"/>
    <n v="0"/>
    <n v="0"/>
    <n v="0"/>
    <n v="0"/>
    <n v="0"/>
    <n v="0"/>
    <n v="0"/>
    <s v="Wyoming"/>
    <d v="2021-12-01T00:00:00"/>
    <x v="0"/>
    <x v="10"/>
    <x v="0"/>
    <s v="Cheyenne Light Fuel &amp; Power Co"/>
    <x v="2"/>
    <x v="21"/>
  </r>
  <r>
    <n v="5"/>
    <n v="122"/>
    <x v="34"/>
    <s v="106000 Completed Constr not Classfd"/>
    <n v="1"/>
    <n v="0"/>
    <n v="0"/>
    <n v="0"/>
    <n v="0"/>
    <n v="0"/>
    <n v="0"/>
    <n v="0"/>
    <s v="Wyoming"/>
    <d v="2021-12-01T00:00:00"/>
    <x v="0"/>
    <x v="11"/>
    <x v="0"/>
    <s v="Cheyenne Light Fuel &amp; Power Co"/>
    <x v="2"/>
    <x v="21"/>
  </r>
  <r>
    <n v="5"/>
    <n v="122"/>
    <x v="34"/>
    <s v="106000 Completed Constr not Classfd"/>
    <n v="1"/>
    <n v="0"/>
    <n v="0"/>
    <n v="0"/>
    <n v="0"/>
    <n v="0"/>
    <n v="0"/>
    <n v="0"/>
    <s v="Wyoming"/>
    <d v="2021-12-01T00:00:00"/>
    <x v="0"/>
    <x v="12"/>
    <x v="0"/>
    <s v="Cheyenne Light Fuel &amp; Power Co"/>
    <x v="2"/>
    <x v="21"/>
  </r>
  <r>
    <n v="5"/>
    <n v="122"/>
    <x v="36"/>
    <s v="106000 Completed Constr not Classfd"/>
    <n v="1"/>
    <n v="0"/>
    <n v="0"/>
    <n v="0"/>
    <n v="0"/>
    <n v="0"/>
    <n v="0"/>
    <n v="0"/>
    <s v="Wyoming"/>
    <d v="2021-12-01T00:00:00"/>
    <x v="0"/>
    <x v="0"/>
    <x v="0"/>
    <s v="Cheyenne Light Fuel &amp; Power Co"/>
    <x v="2"/>
    <x v="22"/>
  </r>
  <r>
    <n v="5"/>
    <n v="122"/>
    <x v="36"/>
    <s v="106000 Completed Constr not Classfd"/>
    <n v="1"/>
    <n v="0"/>
    <n v="0"/>
    <n v="0"/>
    <n v="0"/>
    <n v="0"/>
    <n v="0"/>
    <n v="0"/>
    <s v="Wyoming"/>
    <d v="2021-12-01T00:00:00"/>
    <x v="0"/>
    <x v="1"/>
    <x v="0"/>
    <s v="Cheyenne Light Fuel &amp; Power Co"/>
    <x v="2"/>
    <x v="22"/>
  </r>
  <r>
    <n v="5"/>
    <n v="122"/>
    <x v="36"/>
    <s v="106000 Completed Constr not Classfd"/>
    <n v="1"/>
    <n v="0"/>
    <n v="0"/>
    <n v="0"/>
    <n v="0"/>
    <n v="0"/>
    <n v="0"/>
    <n v="0"/>
    <s v="Wyoming"/>
    <d v="2021-12-01T00:00:00"/>
    <x v="0"/>
    <x v="2"/>
    <x v="0"/>
    <s v="Cheyenne Light Fuel &amp; Power Co"/>
    <x v="2"/>
    <x v="22"/>
  </r>
  <r>
    <n v="5"/>
    <n v="122"/>
    <x v="36"/>
    <s v="106000 Completed Constr not Classfd"/>
    <n v="1"/>
    <n v="0"/>
    <n v="0"/>
    <n v="0"/>
    <n v="0"/>
    <n v="0"/>
    <n v="0"/>
    <n v="0"/>
    <s v="Wyoming"/>
    <d v="2021-12-01T00:00:00"/>
    <x v="0"/>
    <x v="3"/>
    <x v="0"/>
    <s v="Cheyenne Light Fuel &amp; Power Co"/>
    <x v="2"/>
    <x v="22"/>
  </r>
  <r>
    <n v="5"/>
    <n v="122"/>
    <x v="36"/>
    <s v="106000 Completed Constr not Classfd"/>
    <n v="1"/>
    <n v="0"/>
    <n v="0"/>
    <n v="0"/>
    <n v="0"/>
    <n v="0"/>
    <n v="0"/>
    <n v="0"/>
    <s v="Wyoming"/>
    <d v="2021-12-01T00:00:00"/>
    <x v="0"/>
    <x v="4"/>
    <x v="0"/>
    <s v="Cheyenne Light Fuel &amp; Power Co"/>
    <x v="2"/>
    <x v="22"/>
  </r>
  <r>
    <n v="5"/>
    <n v="122"/>
    <x v="36"/>
    <s v="106000 Completed Constr not Classfd"/>
    <n v="1"/>
    <n v="0"/>
    <n v="0"/>
    <n v="0"/>
    <n v="0"/>
    <n v="0"/>
    <n v="0"/>
    <n v="0"/>
    <s v="Wyoming"/>
    <d v="2021-12-01T00:00:00"/>
    <x v="0"/>
    <x v="5"/>
    <x v="0"/>
    <s v="Cheyenne Light Fuel &amp; Power Co"/>
    <x v="2"/>
    <x v="22"/>
  </r>
  <r>
    <n v="5"/>
    <n v="122"/>
    <x v="36"/>
    <s v="106000 Completed Constr not Classfd"/>
    <n v="1"/>
    <n v="0"/>
    <n v="0"/>
    <n v="0"/>
    <n v="0"/>
    <n v="0"/>
    <n v="0"/>
    <n v="0"/>
    <s v="Wyoming"/>
    <d v="2021-12-01T00:00:00"/>
    <x v="0"/>
    <x v="6"/>
    <x v="0"/>
    <s v="Cheyenne Light Fuel &amp; Power Co"/>
    <x v="2"/>
    <x v="22"/>
  </r>
  <r>
    <n v="5"/>
    <n v="122"/>
    <x v="36"/>
    <s v="106000 Completed Constr not Classfd"/>
    <n v="1"/>
    <n v="0"/>
    <n v="0"/>
    <n v="0"/>
    <n v="0"/>
    <n v="0"/>
    <n v="0"/>
    <n v="0"/>
    <s v="Wyoming"/>
    <d v="2021-12-01T00:00:00"/>
    <x v="0"/>
    <x v="7"/>
    <x v="0"/>
    <s v="Cheyenne Light Fuel &amp; Power Co"/>
    <x v="2"/>
    <x v="22"/>
  </r>
  <r>
    <n v="5"/>
    <n v="122"/>
    <x v="36"/>
    <s v="106000 Completed Constr not Classfd"/>
    <n v="1"/>
    <n v="0"/>
    <n v="0"/>
    <n v="0"/>
    <n v="0"/>
    <n v="0"/>
    <n v="0"/>
    <n v="0"/>
    <s v="Wyoming"/>
    <d v="2021-12-01T00:00:00"/>
    <x v="0"/>
    <x v="8"/>
    <x v="0"/>
    <s v="Cheyenne Light Fuel &amp; Power Co"/>
    <x v="2"/>
    <x v="22"/>
  </r>
  <r>
    <n v="5"/>
    <n v="122"/>
    <x v="36"/>
    <s v="106000 Completed Constr not Classfd"/>
    <n v="1"/>
    <n v="0"/>
    <n v="0"/>
    <n v="0"/>
    <n v="0"/>
    <n v="0"/>
    <n v="0"/>
    <n v="0"/>
    <s v="Wyoming"/>
    <d v="2021-12-01T00:00:00"/>
    <x v="0"/>
    <x v="9"/>
    <x v="0"/>
    <s v="Cheyenne Light Fuel &amp; Power Co"/>
    <x v="2"/>
    <x v="22"/>
  </r>
  <r>
    <n v="5"/>
    <n v="122"/>
    <x v="36"/>
    <s v="106000 Completed Constr not Classfd"/>
    <n v="1"/>
    <n v="0"/>
    <n v="0"/>
    <n v="0"/>
    <n v="0"/>
    <n v="0"/>
    <n v="0"/>
    <n v="0"/>
    <s v="Wyoming"/>
    <d v="2021-12-01T00:00:00"/>
    <x v="0"/>
    <x v="10"/>
    <x v="0"/>
    <s v="Cheyenne Light Fuel &amp; Power Co"/>
    <x v="2"/>
    <x v="22"/>
  </r>
  <r>
    <n v="5"/>
    <n v="122"/>
    <x v="36"/>
    <s v="106000 Completed Constr not Classfd"/>
    <n v="1"/>
    <n v="0"/>
    <n v="0"/>
    <n v="0"/>
    <n v="0"/>
    <n v="0"/>
    <n v="0"/>
    <n v="0"/>
    <s v="Wyoming"/>
    <d v="2021-12-01T00:00:00"/>
    <x v="0"/>
    <x v="11"/>
    <x v="0"/>
    <s v="Cheyenne Light Fuel &amp; Power Co"/>
    <x v="2"/>
    <x v="22"/>
  </r>
  <r>
    <n v="5"/>
    <n v="122"/>
    <x v="36"/>
    <s v="106000 Completed Constr not Classfd"/>
    <n v="1"/>
    <n v="0"/>
    <n v="0"/>
    <n v="0"/>
    <n v="0"/>
    <n v="0"/>
    <n v="0"/>
    <n v="0"/>
    <s v="Wyoming"/>
    <d v="2021-12-01T00:00:00"/>
    <x v="0"/>
    <x v="12"/>
    <x v="0"/>
    <s v="Cheyenne Light Fuel &amp; Power Co"/>
    <x v="2"/>
    <x v="22"/>
  </r>
  <r>
    <n v="5"/>
    <n v="122"/>
    <x v="37"/>
    <s v="106000 Completed Constr not Classfd"/>
    <n v="1"/>
    <n v="0"/>
    <n v="0"/>
    <n v="0"/>
    <n v="0"/>
    <n v="0"/>
    <n v="0"/>
    <n v="0"/>
    <s v="Wyoming"/>
    <d v="2021-12-01T00:00:00"/>
    <x v="0"/>
    <x v="0"/>
    <x v="0"/>
    <s v="Cheyenne Light Fuel &amp; Power Co"/>
    <x v="3"/>
    <x v="23"/>
  </r>
  <r>
    <n v="5"/>
    <n v="122"/>
    <x v="37"/>
    <s v="106000 Completed Constr not Classfd"/>
    <n v="1"/>
    <n v="0"/>
    <n v="0"/>
    <n v="0"/>
    <n v="0"/>
    <n v="0"/>
    <n v="0"/>
    <n v="0"/>
    <s v="Wyoming"/>
    <d v="2021-12-01T00:00:00"/>
    <x v="0"/>
    <x v="1"/>
    <x v="0"/>
    <s v="Cheyenne Light Fuel &amp; Power Co"/>
    <x v="3"/>
    <x v="23"/>
  </r>
  <r>
    <n v="5"/>
    <n v="122"/>
    <x v="37"/>
    <s v="106000 Completed Constr not Classfd"/>
    <n v="1"/>
    <n v="0"/>
    <n v="0"/>
    <n v="0"/>
    <n v="0"/>
    <n v="0"/>
    <n v="0"/>
    <n v="0"/>
    <s v="Wyoming"/>
    <d v="2021-12-01T00:00:00"/>
    <x v="0"/>
    <x v="2"/>
    <x v="0"/>
    <s v="Cheyenne Light Fuel &amp; Power Co"/>
    <x v="3"/>
    <x v="23"/>
  </r>
  <r>
    <n v="5"/>
    <n v="122"/>
    <x v="37"/>
    <s v="106000 Completed Constr not Classfd"/>
    <n v="1"/>
    <n v="0"/>
    <n v="0"/>
    <n v="0"/>
    <n v="0"/>
    <n v="0"/>
    <n v="0"/>
    <n v="0"/>
    <s v="Wyoming"/>
    <d v="2021-12-01T00:00:00"/>
    <x v="0"/>
    <x v="3"/>
    <x v="0"/>
    <s v="Cheyenne Light Fuel &amp; Power Co"/>
    <x v="3"/>
    <x v="23"/>
  </r>
  <r>
    <n v="5"/>
    <n v="122"/>
    <x v="37"/>
    <s v="106000 Completed Constr not Classfd"/>
    <n v="1"/>
    <n v="0"/>
    <n v="0"/>
    <n v="0"/>
    <n v="0"/>
    <n v="0"/>
    <n v="0"/>
    <n v="0"/>
    <s v="Wyoming"/>
    <d v="2021-12-01T00:00:00"/>
    <x v="0"/>
    <x v="4"/>
    <x v="0"/>
    <s v="Cheyenne Light Fuel &amp; Power Co"/>
    <x v="3"/>
    <x v="23"/>
  </r>
  <r>
    <n v="5"/>
    <n v="122"/>
    <x v="37"/>
    <s v="106000 Completed Constr not Classfd"/>
    <n v="1"/>
    <n v="0"/>
    <n v="0"/>
    <n v="0"/>
    <n v="0"/>
    <n v="0"/>
    <n v="0"/>
    <n v="0"/>
    <s v="Wyoming"/>
    <d v="2021-12-01T00:00:00"/>
    <x v="0"/>
    <x v="5"/>
    <x v="0"/>
    <s v="Cheyenne Light Fuel &amp; Power Co"/>
    <x v="3"/>
    <x v="23"/>
  </r>
  <r>
    <n v="5"/>
    <n v="122"/>
    <x v="37"/>
    <s v="106000 Completed Constr not Classfd"/>
    <n v="1"/>
    <n v="0"/>
    <n v="0"/>
    <n v="0"/>
    <n v="0"/>
    <n v="0"/>
    <n v="0"/>
    <n v="0"/>
    <s v="Wyoming"/>
    <d v="2021-12-01T00:00:00"/>
    <x v="0"/>
    <x v="6"/>
    <x v="0"/>
    <s v="Cheyenne Light Fuel &amp; Power Co"/>
    <x v="3"/>
    <x v="23"/>
  </r>
  <r>
    <n v="5"/>
    <n v="122"/>
    <x v="37"/>
    <s v="106000 Completed Constr not Classfd"/>
    <n v="1"/>
    <n v="0"/>
    <n v="0"/>
    <n v="0"/>
    <n v="0"/>
    <n v="0"/>
    <n v="0"/>
    <n v="0"/>
    <s v="Wyoming"/>
    <d v="2021-12-01T00:00:00"/>
    <x v="0"/>
    <x v="7"/>
    <x v="0"/>
    <s v="Cheyenne Light Fuel &amp; Power Co"/>
    <x v="3"/>
    <x v="23"/>
  </r>
  <r>
    <n v="5"/>
    <n v="122"/>
    <x v="37"/>
    <s v="106000 Completed Constr not Classfd"/>
    <n v="1"/>
    <n v="0"/>
    <n v="0"/>
    <n v="0"/>
    <n v="0"/>
    <n v="0"/>
    <n v="0"/>
    <n v="0"/>
    <s v="Wyoming"/>
    <d v="2021-12-01T00:00:00"/>
    <x v="0"/>
    <x v="8"/>
    <x v="0"/>
    <s v="Cheyenne Light Fuel &amp; Power Co"/>
    <x v="3"/>
    <x v="23"/>
  </r>
  <r>
    <n v="5"/>
    <n v="122"/>
    <x v="37"/>
    <s v="106000 Completed Constr not Classfd"/>
    <n v="1"/>
    <n v="0"/>
    <n v="0"/>
    <n v="0"/>
    <n v="0"/>
    <n v="0"/>
    <n v="0"/>
    <n v="0"/>
    <s v="Wyoming"/>
    <d v="2021-12-01T00:00:00"/>
    <x v="0"/>
    <x v="9"/>
    <x v="0"/>
    <s v="Cheyenne Light Fuel &amp; Power Co"/>
    <x v="3"/>
    <x v="23"/>
  </r>
  <r>
    <n v="5"/>
    <n v="122"/>
    <x v="37"/>
    <s v="106000 Completed Constr not Classfd"/>
    <n v="1"/>
    <n v="0"/>
    <n v="0"/>
    <n v="0"/>
    <n v="0"/>
    <n v="0"/>
    <n v="0"/>
    <n v="0"/>
    <s v="Wyoming"/>
    <d v="2021-12-01T00:00:00"/>
    <x v="0"/>
    <x v="10"/>
    <x v="0"/>
    <s v="Cheyenne Light Fuel &amp; Power Co"/>
    <x v="3"/>
    <x v="23"/>
  </r>
  <r>
    <n v="5"/>
    <n v="122"/>
    <x v="37"/>
    <s v="106000 Completed Constr not Classfd"/>
    <n v="1"/>
    <n v="0"/>
    <n v="8643919.0999999996"/>
    <n v="0"/>
    <n v="0"/>
    <n v="0"/>
    <n v="0"/>
    <n v="8643919.0999999996"/>
    <s v="Wyoming"/>
    <d v="2021-12-01T00:00:00"/>
    <x v="0"/>
    <x v="11"/>
    <x v="0"/>
    <s v="Cheyenne Light Fuel &amp; Power Co"/>
    <x v="3"/>
    <x v="23"/>
  </r>
  <r>
    <n v="5"/>
    <n v="122"/>
    <x v="37"/>
    <s v="106000 Completed Constr not Classfd"/>
    <n v="1"/>
    <n v="8643919.0999999996"/>
    <n v="-8643919.0999999996"/>
    <n v="0"/>
    <n v="0"/>
    <n v="0"/>
    <n v="0"/>
    <n v="0"/>
    <s v="Wyoming"/>
    <d v="2021-12-01T00:00:00"/>
    <x v="0"/>
    <x v="12"/>
    <x v="0"/>
    <s v="Cheyenne Light Fuel &amp; Power Co"/>
    <x v="3"/>
    <x v="23"/>
  </r>
  <r>
    <n v="5"/>
    <n v="122"/>
    <x v="38"/>
    <s v="106000 Completed Constr not Classfd"/>
    <n v="1"/>
    <n v="0"/>
    <n v="0"/>
    <n v="0"/>
    <n v="0"/>
    <n v="0"/>
    <n v="0"/>
    <n v="0"/>
    <s v="Wyoming"/>
    <d v="2021-12-01T00:00:00"/>
    <x v="0"/>
    <x v="0"/>
    <x v="0"/>
    <s v="Cheyenne Light Fuel &amp; Power Co"/>
    <x v="3"/>
    <x v="23"/>
  </r>
  <r>
    <n v="5"/>
    <n v="122"/>
    <x v="38"/>
    <s v="106000 Completed Constr not Classfd"/>
    <n v="1"/>
    <n v="0"/>
    <n v="0"/>
    <n v="0"/>
    <n v="0"/>
    <n v="0"/>
    <n v="0"/>
    <n v="0"/>
    <s v="Wyoming"/>
    <d v="2021-12-01T00:00:00"/>
    <x v="0"/>
    <x v="1"/>
    <x v="0"/>
    <s v="Cheyenne Light Fuel &amp; Power Co"/>
    <x v="3"/>
    <x v="23"/>
  </r>
  <r>
    <n v="5"/>
    <n v="122"/>
    <x v="38"/>
    <s v="106000 Completed Constr not Classfd"/>
    <n v="1"/>
    <n v="0"/>
    <n v="0"/>
    <n v="0"/>
    <n v="0"/>
    <n v="0"/>
    <n v="0"/>
    <n v="0"/>
    <s v="Wyoming"/>
    <d v="2021-12-01T00:00:00"/>
    <x v="0"/>
    <x v="2"/>
    <x v="0"/>
    <s v="Cheyenne Light Fuel &amp; Power Co"/>
    <x v="3"/>
    <x v="23"/>
  </r>
  <r>
    <n v="5"/>
    <n v="122"/>
    <x v="38"/>
    <s v="106000 Completed Constr not Classfd"/>
    <n v="1"/>
    <n v="0"/>
    <n v="0"/>
    <n v="0"/>
    <n v="0"/>
    <n v="0"/>
    <n v="0"/>
    <n v="0"/>
    <s v="Wyoming"/>
    <d v="2021-12-01T00:00:00"/>
    <x v="0"/>
    <x v="3"/>
    <x v="0"/>
    <s v="Cheyenne Light Fuel &amp; Power Co"/>
    <x v="3"/>
    <x v="23"/>
  </r>
  <r>
    <n v="5"/>
    <n v="122"/>
    <x v="38"/>
    <s v="106000 Completed Constr not Classfd"/>
    <n v="1"/>
    <n v="0"/>
    <n v="0"/>
    <n v="0"/>
    <n v="0"/>
    <n v="0"/>
    <n v="0"/>
    <n v="0"/>
    <s v="Wyoming"/>
    <d v="2021-12-01T00:00:00"/>
    <x v="0"/>
    <x v="4"/>
    <x v="0"/>
    <s v="Cheyenne Light Fuel &amp; Power Co"/>
    <x v="3"/>
    <x v="23"/>
  </r>
  <r>
    <n v="5"/>
    <n v="122"/>
    <x v="38"/>
    <s v="106000 Completed Constr not Classfd"/>
    <n v="1"/>
    <n v="0"/>
    <n v="0"/>
    <n v="0"/>
    <n v="0"/>
    <n v="0"/>
    <n v="0"/>
    <n v="0"/>
    <s v="Wyoming"/>
    <d v="2021-12-01T00:00:00"/>
    <x v="0"/>
    <x v="5"/>
    <x v="0"/>
    <s v="Cheyenne Light Fuel &amp; Power Co"/>
    <x v="3"/>
    <x v="23"/>
  </r>
  <r>
    <n v="5"/>
    <n v="122"/>
    <x v="38"/>
    <s v="106000 Completed Constr not Classfd"/>
    <n v="1"/>
    <n v="0"/>
    <n v="0"/>
    <n v="0"/>
    <n v="0"/>
    <n v="0"/>
    <n v="0"/>
    <n v="0"/>
    <s v="Wyoming"/>
    <d v="2021-12-01T00:00:00"/>
    <x v="0"/>
    <x v="6"/>
    <x v="0"/>
    <s v="Cheyenne Light Fuel &amp; Power Co"/>
    <x v="3"/>
    <x v="23"/>
  </r>
  <r>
    <n v="5"/>
    <n v="122"/>
    <x v="38"/>
    <s v="106000 Completed Constr not Classfd"/>
    <n v="1"/>
    <n v="0"/>
    <n v="0"/>
    <n v="0"/>
    <n v="0"/>
    <n v="0"/>
    <n v="0"/>
    <n v="0"/>
    <s v="Wyoming"/>
    <d v="2021-12-01T00:00:00"/>
    <x v="0"/>
    <x v="7"/>
    <x v="0"/>
    <s v="Cheyenne Light Fuel &amp; Power Co"/>
    <x v="3"/>
    <x v="23"/>
  </r>
  <r>
    <n v="5"/>
    <n v="122"/>
    <x v="38"/>
    <s v="106000 Completed Constr not Classfd"/>
    <n v="1"/>
    <n v="0"/>
    <n v="0"/>
    <n v="0"/>
    <n v="0"/>
    <n v="0"/>
    <n v="0"/>
    <n v="0"/>
    <s v="Wyoming"/>
    <d v="2021-12-01T00:00:00"/>
    <x v="0"/>
    <x v="8"/>
    <x v="0"/>
    <s v="Cheyenne Light Fuel &amp; Power Co"/>
    <x v="3"/>
    <x v="23"/>
  </r>
  <r>
    <n v="5"/>
    <n v="122"/>
    <x v="38"/>
    <s v="106000 Completed Constr not Classfd"/>
    <n v="1"/>
    <n v="0"/>
    <n v="0"/>
    <n v="0"/>
    <n v="0"/>
    <n v="0"/>
    <n v="0"/>
    <n v="0"/>
    <s v="Wyoming"/>
    <d v="2021-12-01T00:00:00"/>
    <x v="0"/>
    <x v="9"/>
    <x v="0"/>
    <s v="Cheyenne Light Fuel &amp; Power Co"/>
    <x v="3"/>
    <x v="23"/>
  </r>
  <r>
    <n v="5"/>
    <n v="122"/>
    <x v="38"/>
    <s v="106000 Completed Constr not Classfd"/>
    <n v="1"/>
    <n v="0"/>
    <n v="0"/>
    <n v="0"/>
    <n v="0"/>
    <n v="0"/>
    <n v="0"/>
    <n v="0"/>
    <s v="Wyoming"/>
    <d v="2021-12-01T00:00:00"/>
    <x v="0"/>
    <x v="10"/>
    <x v="0"/>
    <s v="Cheyenne Light Fuel &amp; Power Co"/>
    <x v="3"/>
    <x v="23"/>
  </r>
  <r>
    <n v="5"/>
    <n v="122"/>
    <x v="38"/>
    <s v="106000 Completed Constr not Classfd"/>
    <n v="1"/>
    <n v="0"/>
    <n v="0"/>
    <n v="0"/>
    <n v="0"/>
    <n v="0"/>
    <n v="0"/>
    <n v="0"/>
    <s v="Wyoming"/>
    <d v="2021-12-01T00:00:00"/>
    <x v="0"/>
    <x v="11"/>
    <x v="0"/>
    <s v="Cheyenne Light Fuel &amp; Power Co"/>
    <x v="3"/>
    <x v="23"/>
  </r>
  <r>
    <n v="5"/>
    <n v="122"/>
    <x v="38"/>
    <s v="106000 Completed Constr not Classfd"/>
    <n v="1"/>
    <n v="0"/>
    <n v="0"/>
    <n v="0"/>
    <n v="0"/>
    <n v="0"/>
    <n v="0"/>
    <n v="0"/>
    <s v="Wyoming"/>
    <d v="2021-12-01T00:00:00"/>
    <x v="0"/>
    <x v="12"/>
    <x v="0"/>
    <s v="Cheyenne Light Fuel &amp; Power Co"/>
    <x v="3"/>
    <x v="23"/>
  </r>
  <r>
    <n v="5"/>
    <n v="122"/>
    <x v="40"/>
    <s v="106000 Completed Constr not Classfd"/>
    <n v="1"/>
    <n v="0"/>
    <n v="0"/>
    <n v="0"/>
    <n v="0"/>
    <n v="0"/>
    <n v="0"/>
    <n v="0"/>
    <s v="Wyoming"/>
    <d v="2021-12-01T00:00:00"/>
    <x v="0"/>
    <x v="0"/>
    <x v="0"/>
    <s v="Cheyenne Light Fuel &amp; Power Co"/>
    <x v="3"/>
    <x v="24"/>
  </r>
  <r>
    <n v="5"/>
    <n v="122"/>
    <x v="40"/>
    <s v="106000 Completed Constr not Classfd"/>
    <n v="1"/>
    <n v="0"/>
    <n v="0"/>
    <n v="0"/>
    <n v="0"/>
    <n v="0"/>
    <n v="0"/>
    <n v="0"/>
    <s v="Wyoming"/>
    <d v="2021-12-01T00:00:00"/>
    <x v="0"/>
    <x v="1"/>
    <x v="0"/>
    <s v="Cheyenne Light Fuel &amp; Power Co"/>
    <x v="3"/>
    <x v="24"/>
  </r>
  <r>
    <n v="5"/>
    <n v="122"/>
    <x v="40"/>
    <s v="106000 Completed Constr not Classfd"/>
    <n v="1"/>
    <n v="0"/>
    <n v="0"/>
    <n v="0"/>
    <n v="0"/>
    <n v="0"/>
    <n v="0"/>
    <n v="0"/>
    <s v="Wyoming"/>
    <d v="2021-12-01T00:00:00"/>
    <x v="0"/>
    <x v="2"/>
    <x v="0"/>
    <s v="Cheyenne Light Fuel &amp; Power Co"/>
    <x v="3"/>
    <x v="24"/>
  </r>
  <r>
    <n v="5"/>
    <n v="122"/>
    <x v="40"/>
    <s v="106000 Completed Constr not Classfd"/>
    <n v="1"/>
    <n v="0"/>
    <n v="0"/>
    <n v="0"/>
    <n v="0"/>
    <n v="0"/>
    <n v="0"/>
    <n v="0"/>
    <s v="Wyoming"/>
    <d v="2021-12-01T00:00:00"/>
    <x v="0"/>
    <x v="3"/>
    <x v="0"/>
    <s v="Cheyenne Light Fuel &amp; Power Co"/>
    <x v="3"/>
    <x v="24"/>
  </r>
  <r>
    <n v="5"/>
    <n v="122"/>
    <x v="40"/>
    <s v="106000 Completed Constr not Classfd"/>
    <n v="1"/>
    <n v="0"/>
    <n v="0"/>
    <n v="0"/>
    <n v="0"/>
    <n v="0"/>
    <n v="0"/>
    <n v="0"/>
    <s v="Wyoming"/>
    <d v="2021-12-01T00:00:00"/>
    <x v="0"/>
    <x v="4"/>
    <x v="0"/>
    <s v="Cheyenne Light Fuel &amp; Power Co"/>
    <x v="3"/>
    <x v="24"/>
  </r>
  <r>
    <n v="5"/>
    <n v="122"/>
    <x v="40"/>
    <s v="106000 Completed Constr not Classfd"/>
    <n v="1"/>
    <n v="0"/>
    <n v="0"/>
    <n v="0"/>
    <n v="0"/>
    <n v="0"/>
    <n v="0"/>
    <n v="0"/>
    <s v="Wyoming"/>
    <d v="2021-12-01T00:00:00"/>
    <x v="0"/>
    <x v="5"/>
    <x v="0"/>
    <s v="Cheyenne Light Fuel &amp; Power Co"/>
    <x v="3"/>
    <x v="24"/>
  </r>
  <r>
    <n v="5"/>
    <n v="122"/>
    <x v="40"/>
    <s v="106000 Completed Constr not Classfd"/>
    <n v="1"/>
    <n v="0"/>
    <n v="3646195.29"/>
    <n v="0"/>
    <n v="0"/>
    <n v="0"/>
    <n v="0"/>
    <n v="3646195.29"/>
    <s v="Wyoming"/>
    <d v="2021-12-01T00:00:00"/>
    <x v="0"/>
    <x v="6"/>
    <x v="0"/>
    <s v="Cheyenne Light Fuel &amp; Power Co"/>
    <x v="3"/>
    <x v="24"/>
  </r>
  <r>
    <n v="5"/>
    <n v="122"/>
    <x v="40"/>
    <s v="106000 Completed Constr not Classfd"/>
    <n v="1"/>
    <n v="3646195.29"/>
    <n v="-11403.78"/>
    <n v="0"/>
    <n v="0"/>
    <n v="0"/>
    <n v="0"/>
    <n v="3634791.51"/>
    <s v="Wyoming"/>
    <d v="2021-12-01T00:00:00"/>
    <x v="0"/>
    <x v="7"/>
    <x v="0"/>
    <s v="Cheyenne Light Fuel &amp; Power Co"/>
    <x v="3"/>
    <x v="24"/>
  </r>
  <r>
    <n v="5"/>
    <n v="122"/>
    <x v="40"/>
    <s v="106000 Completed Constr not Classfd"/>
    <n v="1"/>
    <n v="3634791.51"/>
    <n v="7391.93"/>
    <n v="0"/>
    <n v="0"/>
    <n v="0"/>
    <n v="0"/>
    <n v="3642183.44"/>
    <s v="Wyoming"/>
    <d v="2021-12-01T00:00:00"/>
    <x v="0"/>
    <x v="8"/>
    <x v="0"/>
    <s v="Cheyenne Light Fuel &amp; Power Co"/>
    <x v="3"/>
    <x v="24"/>
  </r>
  <r>
    <n v="5"/>
    <n v="122"/>
    <x v="40"/>
    <s v="106000 Completed Constr not Classfd"/>
    <n v="1"/>
    <n v="3642183.44"/>
    <n v="107431.45"/>
    <n v="0"/>
    <n v="0"/>
    <n v="0"/>
    <n v="0"/>
    <n v="3749614.89"/>
    <s v="Wyoming"/>
    <d v="2021-12-01T00:00:00"/>
    <x v="0"/>
    <x v="9"/>
    <x v="0"/>
    <s v="Cheyenne Light Fuel &amp; Power Co"/>
    <x v="3"/>
    <x v="24"/>
  </r>
  <r>
    <n v="5"/>
    <n v="122"/>
    <x v="40"/>
    <s v="106000 Completed Constr not Classfd"/>
    <n v="1"/>
    <n v="3749614.89"/>
    <n v="-85182.96"/>
    <n v="0"/>
    <n v="0"/>
    <n v="0"/>
    <n v="0"/>
    <n v="3664431.93"/>
    <s v="Wyoming"/>
    <d v="2021-12-01T00:00:00"/>
    <x v="0"/>
    <x v="10"/>
    <x v="0"/>
    <s v="Cheyenne Light Fuel &amp; Power Co"/>
    <x v="3"/>
    <x v="24"/>
  </r>
  <r>
    <n v="5"/>
    <n v="122"/>
    <x v="40"/>
    <s v="106000 Completed Constr not Classfd"/>
    <n v="1"/>
    <n v="3664431.93"/>
    <n v="-3664431.93"/>
    <n v="0"/>
    <n v="0"/>
    <n v="0"/>
    <n v="0"/>
    <n v="0"/>
    <s v="Wyoming"/>
    <d v="2021-12-01T00:00:00"/>
    <x v="0"/>
    <x v="11"/>
    <x v="0"/>
    <s v="Cheyenne Light Fuel &amp; Power Co"/>
    <x v="3"/>
    <x v="24"/>
  </r>
  <r>
    <n v="5"/>
    <n v="122"/>
    <x v="40"/>
    <s v="106000 Completed Constr not Classfd"/>
    <n v="1"/>
    <n v="0"/>
    <n v="0"/>
    <n v="0"/>
    <n v="0"/>
    <n v="0"/>
    <n v="0"/>
    <n v="0"/>
    <s v="Wyoming"/>
    <d v="2021-12-01T00:00:00"/>
    <x v="0"/>
    <x v="12"/>
    <x v="0"/>
    <s v="Cheyenne Light Fuel &amp; Power Co"/>
    <x v="3"/>
    <x v="24"/>
  </r>
  <r>
    <n v="5"/>
    <n v="122"/>
    <x v="41"/>
    <s v="106000 Completed Constr not Classfd"/>
    <n v="1"/>
    <n v="0"/>
    <n v="0"/>
    <n v="0"/>
    <n v="0"/>
    <n v="0"/>
    <n v="0"/>
    <n v="0"/>
    <s v="Wyoming"/>
    <d v="2021-12-01T00:00:00"/>
    <x v="0"/>
    <x v="0"/>
    <x v="0"/>
    <s v="Cheyenne Light Fuel &amp; Power Co"/>
    <x v="3"/>
    <x v="24"/>
  </r>
  <r>
    <n v="5"/>
    <n v="122"/>
    <x v="41"/>
    <s v="106000 Completed Constr not Classfd"/>
    <n v="1"/>
    <n v="0"/>
    <n v="0"/>
    <n v="0"/>
    <n v="0"/>
    <n v="0"/>
    <n v="0"/>
    <n v="0"/>
    <s v="Wyoming"/>
    <d v="2021-12-01T00:00:00"/>
    <x v="0"/>
    <x v="1"/>
    <x v="0"/>
    <s v="Cheyenne Light Fuel &amp; Power Co"/>
    <x v="3"/>
    <x v="24"/>
  </r>
  <r>
    <n v="5"/>
    <n v="122"/>
    <x v="41"/>
    <s v="106000 Completed Constr not Classfd"/>
    <n v="1"/>
    <n v="0"/>
    <n v="0"/>
    <n v="0"/>
    <n v="0"/>
    <n v="0"/>
    <n v="0"/>
    <n v="0"/>
    <s v="Wyoming"/>
    <d v="2021-12-01T00:00:00"/>
    <x v="0"/>
    <x v="2"/>
    <x v="0"/>
    <s v="Cheyenne Light Fuel &amp; Power Co"/>
    <x v="3"/>
    <x v="24"/>
  </r>
  <r>
    <n v="5"/>
    <n v="122"/>
    <x v="41"/>
    <s v="106000 Completed Constr not Classfd"/>
    <n v="1"/>
    <n v="0"/>
    <n v="0"/>
    <n v="0"/>
    <n v="0"/>
    <n v="0"/>
    <n v="0"/>
    <n v="0"/>
    <s v="Wyoming"/>
    <d v="2021-12-01T00:00:00"/>
    <x v="0"/>
    <x v="3"/>
    <x v="0"/>
    <s v="Cheyenne Light Fuel &amp; Power Co"/>
    <x v="3"/>
    <x v="24"/>
  </r>
  <r>
    <n v="5"/>
    <n v="122"/>
    <x v="41"/>
    <s v="106000 Completed Constr not Classfd"/>
    <n v="1"/>
    <n v="0"/>
    <n v="0"/>
    <n v="0"/>
    <n v="0"/>
    <n v="0"/>
    <n v="0"/>
    <n v="0"/>
    <s v="Wyoming"/>
    <d v="2021-12-01T00:00:00"/>
    <x v="0"/>
    <x v="4"/>
    <x v="0"/>
    <s v="Cheyenne Light Fuel &amp; Power Co"/>
    <x v="3"/>
    <x v="24"/>
  </r>
  <r>
    <n v="5"/>
    <n v="122"/>
    <x v="41"/>
    <s v="106000 Completed Constr not Classfd"/>
    <n v="1"/>
    <n v="0"/>
    <n v="0"/>
    <n v="0"/>
    <n v="0"/>
    <n v="0"/>
    <n v="0"/>
    <n v="0"/>
    <s v="Wyoming"/>
    <d v="2021-12-01T00:00:00"/>
    <x v="0"/>
    <x v="5"/>
    <x v="0"/>
    <s v="Cheyenne Light Fuel &amp; Power Co"/>
    <x v="3"/>
    <x v="24"/>
  </r>
  <r>
    <n v="5"/>
    <n v="122"/>
    <x v="41"/>
    <s v="106000 Completed Constr not Classfd"/>
    <n v="1"/>
    <n v="0"/>
    <n v="0"/>
    <n v="0"/>
    <n v="0"/>
    <n v="0"/>
    <n v="0"/>
    <n v="0"/>
    <s v="Wyoming"/>
    <d v="2021-12-01T00:00:00"/>
    <x v="0"/>
    <x v="6"/>
    <x v="0"/>
    <s v="Cheyenne Light Fuel &amp; Power Co"/>
    <x v="3"/>
    <x v="24"/>
  </r>
  <r>
    <n v="5"/>
    <n v="122"/>
    <x v="41"/>
    <s v="106000 Completed Constr not Classfd"/>
    <n v="1"/>
    <n v="0"/>
    <n v="0"/>
    <n v="0"/>
    <n v="0"/>
    <n v="0"/>
    <n v="0"/>
    <n v="0"/>
    <s v="Wyoming"/>
    <d v="2021-12-01T00:00:00"/>
    <x v="0"/>
    <x v="7"/>
    <x v="0"/>
    <s v="Cheyenne Light Fuel &amp; Power Co"/>
    <x v="3"/>
    <x v="24"/>
  </r>
  <r>
    <n v="5"/>
    <n v="122"/>
    <x v="41"/>
    <s v="106000 Completed Constr not Classfd"/>
    <n v="1"/>
    <n v="0"/>
    <n v="0"/>
    <n v="0"/>
    <n v="0"/>
    <n v="0"/>
    <n v="0"/>
    <n v="0"/>
    <s v="Wyoming"/>
    <d v="2021-12-01T00:00:00"/>
    <x v="0"/>
    <x v="8"/>
    <x v="0"/>
    <s v="Cheyenne Light Fuel &amp; Power Co"/>
    <x v="3"/>
    <x v="24"/>
  </r>
  <r>
    <n v="5"/>
    <n v="122"/>
    <x v="41"/>
    <s v="106000 Completed Constr not Classfd"/>
    <n v="1"/>
    <n v="0"/>
    <n v="0"/>
    <n v="0"/>
    <n v="0"/>
    <n v="0"/>
    <n v="0"/>
    <n v="0"/>
    <s v="Wyoming"/>
    <d v="2021-12-01T00:00:00"/>
    <x v="0"/>
    <x v="9"/>
    <x v="0"/>
    <s v="Cheyenne Light Fuel &amp; Power Co"/>
    <x v="3"/>
    <x v="24"/>
  </r>
  <r>
    <n v="5"/>
    <n v="122"/>
    <x v="41"/>
    <s v="106000 Completed Constr not Classfd"/>
    <n v="1"/>
    <n v="0"/>
    <n v="0"/>
    <n v="0"/>
    <n v="0"/>
    <n v="0"/>
    <n v="0"/>
    <n v="0"/>
    <s v="Wyoming"/>
    <d v="2021-12-01T00:00:00"/>
    <x v="0"/>
    <x v="10"/>
    <x v="0"/>
    <s v="Cheyenne Light Fuel &amp; Power Co"/>
    <x v="3"/>
    <x v="24"/>
  </r>
  <r>
    <n v="5"/>
    <n v="122"/>
    <x v="41"/>
    <s v="106000 Completed Constr not Classfd"/>
    <n v="1"/>
    <n v="0"/>
    <n v="0"/>
    <n v="0"/>
    <n v="0"/>
    <n v="0"/>
    <n v="0"/>
    <n v="0"/>
    <s v="Wyoming"/>
    <d v="2021-12-01T00:00:00"/>
    <x v="0"/>
    <x v="11"/>
    <x v="0"/>
    <s v="Cheyenne Light Fuel &amp; Power Co"/>
    <x v="3"/>
    <x v="24"/>
  </r>
  <r>
    <n v="5"/>
    <n v="122"/>
    <x v="41"/>
    <s v="106000 Completed Constr not Classfd"/>
    <n v="1"/>
    <n v="0"/>
    <n v="0"/>
    <n v="0"/>
    <n v="0"/>
    <n v="0"/>
    <n v="0"/>
    <n v="0"/>
    <s v="Wyoming"/>
    <d v="2021-12-01T00:00:00"/>
    <x v="0"/>
    <x v="12"/>
    <x v="0"/>
    <s v="Cheyenne Light Fuel &amp; Power Co"/>
    <x v="3"/>
    <x v="24"/>
  </r>
  <r>
    <n v="5"/>
    <n v="122"/>
    <x v="42"/>
    <s v="106000 Completed Constr not Classfd"/>
    <n v="1"/>
    <n v="1028365.21"/>
    <n v="58563.32"/>
    <n v="0"/>
    <n v="0"/>
    <n v="0"/>
    <n v="0"/>
    <n v="1086928.53"/>
    <s v="Wyoming"/>
    <d v="2021-12-01T00:00:00"/>
    <x v="0"/>
    <x v="0"/>
    <x v="0"/>
    <s v="Cheyenne Light Fuel &amp; Power Co"/>
    <x v="3"/>
    <x v="25"/>
  </r>
  <r>
    <n v="5"/>
    <n v="122"/>
    <x v="42"/>
    <s v="106000 Completed Constr not Classfd"/>
    <n v="1"/>
    <n v="1086928.53"/>
    <n v="-986081.26"/>
    <n v="0"/>
    <n v="0"/>
    <n v="0"/>
    <n v="0"/>
    <n v="100847.27"/>
    <s v="Wyoming"/>
    <d v="2021-12-01T00:00:00"/>
    <x v="0"/>
    <x v="1"/>
    <x v="0"/>
    <s v="Cheyenne Light Fuel &amp; Power Co"/>
    <x v="3"/>
    <x v="25"/>
  </r>
  <r>
    <n v="5"/>
    <n v="122"/>
    <x v="42"/>
    <s v="106000 Completed Constr not Classfd"/>
    <n v="1"/>
    <n v="100847.27"/>
    <n v="3617348.35"/>
    <n v="0"/>
    <n v="0"/>
    <n v="0"/>
    <n v="0"/>
    <n v="3718195.62"/>
    <s v="Wyoming"/>
    <d v="2021-12-01T00:00:00"/>
    <x v="0"/>
    <x v="2"/>
    <x v="0"/>
    <s v="Cheyenne Light Fuel &amp; Power Co"/>
    <x v="3"/>
    <x v="25"/>
  </r>
  <r>
    <n v="5"/>
    <n v="122"/>
    <x v="42"/>
    <s v="106000 Completed Constr not Classfd"/>
    <n v="1"/>
    <n v="3718195.62"/>
    <n v="16078.24"/>
    <n v="0"/>
    <n v="0"/>
    <n v="0"/>
    <n v="0"/>
    <n v="3734273.86"/>
    <s v="Wyoming"/>
    <d v="2021-12-01T00:00:00"/>
    <x v="0"/>
    <x v="3"/>
    <x v="0"/>
    <s v="Cheyenne Light Fuel &amp; Power Co"/>
    <x v="3"/>
    <x v="25"/>
  </r>
  <r>
    <n v="5"/>
    <n v="122"/>
    <x v="42"/>
    <s v="106000 Completed Constr not Classfd"/>
    <n v="1"/>
    <n v="3734273.86"/>
    <n v="-82997.47"/>
    <n v="0"/>
    <n v="0"/>
    <n v="0"/>
    <n v="0"/>
    <n v="3651276.39"/>
    <s v="Wyoming"/>
    <d v="2021-12-01T00:00:00"/>
    <x v="0"/>
    <x v="4"/>
    <x v="0"/>
    <s v="Cheyenne Light Fuel &amp; Power Co"/>
    <x v="3"/>
    <x v="25"/>
  </r>
  <r>
    <n v="5"/>
    <n v="122"/>
    <x v="42"/>
    <s v="106000 Completed Constr not Classfd"/>
    <n v="1"/>
    <n v="3651276.39"/>
    <n v="20507.03"/>
    <n v="0"/>
    <n v="0"/>
    <n v="0"/>
    <n v="0"/>
    <n v="3671783.42"/>
    <s v="Wyoming"/>
    <d v="2021-12-01T00:00:00"/>
    <x v="0"/>
    <x v="5"/>
    <x v="0"/>
    <s v="Cheyenne Light Fuel &amp; Power Co"/>
    <x v="3"/>
    <x v="25"/>
  </r>
  <r>
    <n v="5"/>
    <n v="122"/>
    <x v="42"/>
    <s v="106000 Completed Constr not Classfd"/>
    <n v="1"/>
    <n v="3671783.42"/>
    <n v="-3671783.42"/>
    <n v="0"/>
    <n v="0"/>
    <n v="0"/>
    <n v="0"/>
    <n v="0"/>
    <s v="Wyoming"/>
    <d v="2021-12-01T00:00:00"/>
    <x v="0"/>
    <x v="6"/>
    <x v="0"/>
    <s v="Cheyenne Light Fuel &amp; Power Co"/>
    <x v="3"/>
    <x v="25"/>
  </r>
  <r>
    <n v="5"/>
    <n v="122"/>
    <x v="42"/>
    <s v="106000 Completed Constr not Classfd"/>
    <n v="1"/>
    <n v="0"/>
    <n v="6920011.29"/>
    <n v="0"/>
    <n v="0"/>
    <n v="0"/>
    <n v="0"/>
    <n v="6920011.29"/>
    <s v="Wyoming"/>
    <d v="2021-12-01T00:00:00"/>
    <x v="0"/>
    <x v="7"/>
    <x v="0"/>
    <s v="Cheyenne Light Fuel &amp; Power Co"/>
    <x v="3"/>
    <x v="25"/>
  </r>
  <r>
    <n v="5"/>
    <n v="122"/>
    <x v="42"/>
    <s v="106000 Completed Constr not Classfd"/>
    <n v="1"/>
    <n v="6920011.29"/>
    <n v="30800.240000000002"/>
    <n v="0"/>
    <n v="0"/>
    <n v="0"/>
    <n v="0"/>
    <n v="6950811.5300000003"/>
    <s v="Wyoming"/>
    <d v="2021-12-01T00:00:00"/>
    <x v="0"/>
    <x v="8"/>
    <x v="0"/>
    <s v="Cheyenne Light Fuel &amp; Power Co"/>
    <x v="3"/>
    <x v="25"/>
  </r>
  <r>
    <n v="5"/>
    <n v="122"/>
    <x v="42"/>
    <s v="106000 Completed Constr not Classfd"/>
    <n v="1"/>
    <n v="6950811.5300000003"/>
    <n v="-9131.08"/>
    <n v="0"/>
    <n v="0"/>
    <n v="0"/>
    <n v="0"/>
    <n v="6941680.4500000002"/>
    <s v="Wyoming"/>
    <d v="2021-12-01T00:00:00"/>
    <x v="0"/>
    <x v="9"/>
    <x v="0"/>
    <s v="Cheyenne Light Fuel &amp; Power Co"/>
    <x v="3"/>
    <x v="25"/>
  </r>
  <r>
    <n v="5"/>
    <n v="122"/>
    <x v="42"/>
    <s v="106000 Completed Constr not Classfd"/>
    <n v="1"/>
    <n v="6941680.4500000002"/>
    <n v="248145.2"/>
    <n v="0"/>
    <n v="0"/>
    <n v="0"/>
    <n v="0"/>
    <n v="7189825.6500000004"/>
    <s v="Wyoming"/>
    <d v="2021-12-01T00:00:00"/>
    <x v="0"/>
    <x v="10"/>
    <x v="0"/>
    <s v="Cheyenne Light Fuel &amp; Power Co"/>
    <x v="3"/>
    <x v="25"/>
  </r>
  <r>
    <n v="5"/>
    <n v="122"/>
    <x v="42"/>
    <s v="106000 Completed Constr not Classfd"/>
    <n v="1"/>
    <n v="7189825.6500000004"/>
    <n v="4001.4100000000003"/>
    <n v="0"/>
    <n v="0"/>
    <n v="0"/>
    <n v="0"/>
    <n v="7193827.0599999996"/>
    <s v="Wyoming"/>
    <d v="2021-12-01T00:00:00"/>
    <x v="0"/>
    <x v="11"/>
    <x v="0"/>
    <s v="Cheyenne Light Fuel &amp; Power Co"/>
    <x v="3"/>
    <x v="25"/>
  </r>
  <r>
    <n v="5"/>
    <n v="122"/>
    <x v="42"/>
    <s v="106000 Completed Constr not Classfd"/>
    <n v="1"/>
    <n v="7193827.0599999996"/>
    <n v="-14493.45"/>
    <n v="0"/>
    <n v="0"/>
    <n v="0"/>
    <n v="0"/>
    <n v="7179333.6100000003"/>
    <s v="Wyoming"/>
    <d v="2021-12-01T00:00:00"/>
    <x v="0"/>
    <x v="12"/>
    <x v="0"/>
    <s v="Cheyenne Light Fuel &amp; Power Co"/>
    <x v="3"/>
    <x v="25"/>
  </r>
  <r>
    <n v="5"/>
    <n v="122"/>
    <x v="43"/>
    <s v="106000 Completed Constr not Classfd"/>
    <n v="1"/>
    <n v="0"/>
    <n v="0"/>
    <n v="0"/>
    <n v="0"/>
    <n v="0"/>
    <n v="0"/>
    <n v="0"/>
    <s v="Wyoming"/>
    <d v="2021-12-01T00:00:00"/>
    <x v="0"/>
    <x v="0"/>
    <x v="0"/>
    <s v="Cheyenne Light Fuel &amp; Power Co"/>
    <x v="3"/>
    <x v="25"/>
  </r>
  <r>
    <n v="5"/>
    <n v="122"/>
    <x v="43"/>
    <s v="106000 Completed Constr not Classfd"/>
    <n v="1"/>
    <n v="0"/>
    <n v="0"/>
    <n v="0"/>
    <n v="0"/>
    <n v="0"/>
    <n v="0"/>
    <n v="0"/>
    <s v="Wyoming"/>
    <d v="2021-12-01T00:00:00"/>
    <x v="0"/>
    <x v="1"/>
    <x v="0"/>
    <s v="Cheyenne Light Fuel &amp; Power Co"/>
    <x v="3"/>
    <x v="25"/>
  </r>
  <r>
    <n v="5"/>
    <n v="122"/>
    <x v="43"/>
    <s v="106000 Completed Constr not Classfd"/>
    <n v="1"/>
    <n v="0"/>
    <n v="0"/>
    <n v="0"/>
    <n v="0"/>
    <n v="0"/>
    <n v="0"/>
    <n v="0"/>
    <s v="Wyoming"/>
    <d v="2021-12-01T00:00:00"/>
    <x v="0"/>
    <x v="2"/>
    <x v="0"/>
    <s v="Cheyenne Light Fuel &amp; Power Co"/>
    <x v="3"/>
    <x v="25"/>
  </r>
  <r>
    <n v="5"/>
    <n v="122"/>
    <x v="43"/>
    <s v="106000 Completed Constr not Classfd"/>
    <n v="1"/>
    <n v="0"/>
    <n v="0"/>
    <n v="0"/>
    <n v="0"/>
    <n v="0"/>
    <n v="0"/>
    <n v="0"/>
    <s v="Wyoming"/>
    <d v="2021-12-01T00:00:00"/>
    <x v="0"/>
    <x v="3"/>
    <x v="0"/>
    <s v="Cheyenne Light Fuel &amp; Power Co"/>
    <x v="3"/>
    <x v="25"/>
  </r>
  <r>
    <n v="5"/>
    <n v="122"/>
    <x v="43"/>
    <s v="106000 Completed Constr not Classfd"/>
    <n v="1"/>
    <n v="0"/>
    <n v="0"/>
    <n v="0"/>
    <n v="0"/>
    <n v="0"/>
    <n v="0"/>
    <n v="0"/>
    <s v="Wyoming"/>
    <d v="2021-12-01T00:00:00"/>
    <x v="0"/>
    <x v="4"/>
    <x v="0"/>
    <s v="Cheyenne Light Fuel &amp; Power Co"/>
    <x v="3"/>
    <x v="25"/>
  </r>
  <r>
    <n v="5"/>
    <n v="122"/>
    <x v="43"/>
    <s v="106000 Completed Constr not Classfd"/>
    <n v="1"/>
    <n v="0"/>
    <n v="0"/>
    <n v="0"/>
    <n v="0"/>
    <n v="0"/>
    <n v="0"/>
    <n v="0"/>
    <s v="Wyoming"/>
    <d v="2021-12-01T00:00:00"/>
    <x v="0"/>
    <x v="5"/>
    <x v="0"/>
    <s v="Cheyenne Light Fuel &amp; Power Co"/>
    <x v="3"/>
    <x v="25"/>
  </r>
  <r>
    <n v="5"/>
    <n v="122"/>
    <x v="43"/>
    <s v="106000 Completed Constr not Classfd"/>
    <n v="1"/>
    <n v="0"/>
    <n v="0"/>
    <n v="0"/>
    <n v="0"/>
    <n v="0"/>
    <n v="0"/>
    <n v="0"/>
    <s v="Wyoming"/>
    <d v="2021-12-01T00:00:00"/>
    <x v="0"/>
    <x v="6"/>
    <x v="0"/>
    <s v="Cheyenne Light Fuel &amp; Power Co"/>
    <x v="3"/>
    <x v="25"/>
  </r>
  <r>
    <n v="5"/>
    <n v="122"/>
    <x v="43"/>
    <s v="106000 Completed Constr not Classfd"/>
    <n v="1"/>
    <n v="0"/>
    <n v="0"/>
    <n v="0"/>
    <n v="0"/>
    <n v="0"/>
    <n v="0"/>
    <n v="0"/>
    <s v="Wyoming"/>
    <d v="2021-12-01T00:00:00"/>
    <x v="0"/>
    <x v="7"/>
    <x v="0"/>
    <s v="Cheyenne Light Fuel &amp; Power Co"/>
    <x v="3"/>
    <x v="25"/>
  </r>
  <r>
    <n v="5"/>
    <n v="122"/>
    <x v="43"/>
    <s v="106000 Completed Constr not Classfd"/>
    <n v="1"/>
    <n v="0"/>
    <n v="0"/>
    <n v="0"/>
    <n v="0"/>
    <n v="0"/>
    <n v="0"/>
    <n v="0"/>
    <s v="Wyoming"/>
    <d v="2021-12-01T00:00:00"/>
    <x v="0"/>
    <x v="8"/>
    <x v="0"/>
    <s v="Cheyenne Light Fuel &amp; Power Co"/>
    <x v="3"/>
    <x v="25"/>
  </r>
  <r>
    <n v="5"/>
    <n v="122"/>
    <x v="43"/>
    <s v="106000 Completed Constr not Classfd"/>
    <n v="1"/>
    <n v="0"/>
    <n v="0"/>
    <n v="0"/>
    <n v="0"/>
    <n v="0"/>
    <n v="0"/>
    <n v="0"/>
    <s v="Wyoming"/>
    <d v="2021-12-01T00:00:00"/>
    <x v="0"/>
    <x v="9"/>
    <x v="0"/>
    <s v="Cheyenne Light Fuel &amp; Power Co"/>
    <x v="3"/>
    <x v="25"/>
  </r>
  <r>
    <n v="5"/>
    <n v="122"/>
    <x v="43"/>
    <s v="106000 Completed Constr not Classfd"/>
    <n v="1"/>
    <n v="0"/>
    <n v="0"/>
    <n v="0"/>
    <n v="0"/>
    <n v="0"/>
    <n v="0"/>
    <n v="0"/>
    <s v="Wyoming"/>
    <d v="2021-12-01T00:00:00"/>
    <x v="0"/>
    <x v="10"/>
    <x v="0"/>
    <s v="Cheyenne Light Fuel &amp; Power Co"/>
    <x v="3"/>
    <x v="25"/>
  </r>
  <r>
    <n v="5"/>
    <n v="122"/>
    <x v="43"/>
    <s v="106000 Completed Constr not Classfd"/>
    <n v="1"/>
    <n v="0"/>
    <n v="0"/>
    <n v="0"/>
    <n v="0"/>
    <n v="0"/>
    <n v="0"/>
    <n v="0"/>
    <s v="Wyoming"/>
    <d v="2021-12-01T00:00:00"/>
    <x v="0"/>
    <x v="11"/>
    <x v="0"/>
    <s v="Cheyenne Light Fuel &amp; Power Co"/>
    <x v="3"/>
    <x v="25"/>
  </r>
  <r>
    <n v="5"/>
    <n v="122"/>
    <x v="43"/>
    <s v="106000 Completed Constr not Classfd"/>
    <n v="1"/>
    <n v="0"/>
    <n v="0"/>
    <n v="0"/>
    <n v="0"/>
    <n v="0"/>
    <n v="0"/>
    <n v="0"/>
    <s v="Wyoming"/>
    <d v="2021-12-01T00:00:00"/>
    <x v="0"/>
    <x v="12"/>
    <x v="0"/>
    <s v="Cheyenne Light Fuel &amp; Power Co"/>
    <x v="3"/>
    <x v="25"/>
  </r>
  <r>
    <n v="5"/>
    <n v="122"/>
    <x v="142"/>
    <s v="106000 Completed Constr not Classfd"/>
    <n v="1"/>
    <n v="0"/>
    <n v="0"/>
    <n v="0"/>
    <n v="0"/>
    <n v="0"/>
    <n v="0"/>
    <n v="0"/>
    <s v="Wyoming"/>
    <d v="2021-12-01T00:00:00"/>
    <x v="0"/>
    <x v="0"/>
    <x v="0"/>
    <s v="Cheyenne Light Fuel &amp; Power Co"/>
    <x v="3"/>
    <x v="25"/>
  </r>
  <r>
    <n v="5"/>
    <n v="122"/>
    <x v="142"/>
    <s v="106000 Completed Constr not Classfd"/>
    <n v="1"/>
    <n v="0"/>
    <n v="0"/>
    <n v="0"/>
    <n v="0"/>
    <n v="0"/>
    <n v="0"/>
    <n v="0"/>
    <s v="Wyoming"/>
    <d v="2021-12-01T00:00:00"/>
    <x v="0"/>
    <x v="1"/>
    <x v="0"/>
    <s v="Cheyenne Light Fuel &amp; Power Co"/>
    <x v="3"/>
    <x v="25"/>
  </r>
  <r>
    <n v="5"/>
    <n v="122"/>
    <x v="142"/>
    <s v="106000 Completed Constr not Classfd"/>
    <n v="1"/>
    <n v="0"/>
    <n v="0"/>
    <n v="0"/>
    <n v="0"/>
    <n v="0"/>
    <n v="0"/>
    <n v="0"/>
    <s v="Wyoming"/>
    <d v="2021-12-01T00:00:00"/>
    <x v="0"/>
    <x v="2"/>
    <x v="0"/>
    <s v="Cheyenne Light Fuel &amp; Power Co"/>
    <x v="3"/>
    <x v="25"/>
  </r>
  <r>
    <n v="5"/>
    <n v="122"/>
    <x v="142"/>
    <s v="106000 Completed Constr not Classfd"/>
    <n v="1"/>
    <n v="0"/>
    <n v="0"/>
    <n v="0"/>
    <n v="0"/>
    <n v="0"/>
    <n v="0"/>
    <n v="0"/>
    <s v="Wyoming"/>
    <d v="2021-12-01T00:00:00"/>
    <x v="0"/>
    <x v="3"/>
    <x v="0"/>
    <s v="Cheyenne Light Fuel &amp; Power Co"/>
    <x v="3"/>
    <x v="25"/>
  </r>
  <r>
    <n v="5"/>
    <n v="122"/>
    <x v="142"/>
    <s v="106000 Completed Constr not Classfd"/>
    <n v="1"/>
    <n v="0"/>
    <n v="0"/>
    <n v="0"/>
    <n v="0"/>
    <n v="0"/>
    <n v="0"/>
    <n v="0"/>
    <s v="Wyoming"/>
    <d v="2021-12-01T00:00:00"/>
    <x v="0"/>
    <x v="4"/>
    <x v="0"/>
    <s v="Cheyenne Light Fuel &amp; Power Co"/>
    <x v="3"/>
    <x v="25"/>
  </r>
  <r>
    <n v="5"/>
    <n v="122"/>
    <x v="142"/>
    <s v="106000 Completed Constr not Classfd"/>
    <n v="1"/>
    <n v="0"/>
    <n v="0"/>
    <n v="0"/>
    <n v="0"/>
    <n v="0"/>
    <n v="0"/>
    <n v="0"/>
    <s v="Wyoming"/>
    <d v="2021-12-01T00:00:00"/>
    <x v="0"/>
    <x v="5"/>
    <x v="0"/>
    <s v="Cheyenne Light Fuel &amp; Power Co"/>
    <x v="3"/>
    <x v="25"/>
  </r>
  <r>
    <n v="5"/>
    <n v="122"/>
    <x v="142"/>
    <s v="106000 Completed Constr not Classfd"/>
    <n v="1"/>
    <n v="0"/>
    <n v="0"/>
    <n v="0"/>
    <n v="0"/>
    <n v="0"/>
    <n v="0"/>
    <n v="0"/>
    <s v="Wyoming"/>
    <d v="2021-12-01T00:00:00"/>
    <x v="0"/>
    <x v="6"/>
    <x v="0"/>
    <s v="Cheyenne Light Fuel &amp; Power Co"/>
    <x v="3"/>
    <x v="25"/>
  </r>
  <r>
    <n v="5"/>
    <n v="122"/>
    <x v="142"/>
    <s v="106000 Completed Constr not Classfd"/>
    <n v="1"/>
    <n v="0"/>
    <n v="0"/>
    <n v="0"/>
    <n v="0"/>
    <n v="0"/>
    <n v="0"/>
    <n v="0"/>
    <s v="Wyoming"/>
    <d v="2021-12-01T00:00:00"/>
    <x v="0"/>
    <x v="7"/>
    <x v="0"/>
    <s v="Cheyenne Light Fuel &amp; Power Co"/>
    <x v="3"/>
    <x v="25"/>
  </r>
  <r>
    <n v="5"/>
    <n v="122"/>
    <x v="142"/>
    <s v="106000 Completed Constr not Classfd"/>
    <n v="1"/>
    <n v="0"/>
    <n v="0"/>
    <n v="0"/>
    <n v="0"/>
    <n v="0"/>
    <n v="0"/>
    <n v="0"/>
    <s v="Wyoming"/>
    <d v="2021-12-01T00:00:00"/>
    <x v="0"/>
    <x v="8"/>
    <x v="0"/>
    <s v="Cheyenne Light Fuel &amp; Power Co"/>
    <x v="3"/>
    <x v="25"/>
  </r>
  <r>
    <n v="5"/>
    <n v="122"/>
    <x v="142"/>
    <s v="106000 Completed Constr not Classfd"/>
    <n v="1"/>
    <n v="0"/>
    <n v="0"/>
    <n v="0"/>
    <n v="0"/>
    <n v="0"/>
    <n v="0"/>
    <n v="0"/>
    <s v="Wyoming"/>
    <d v="2021-12-01T00:00:00"/>
    <x v="0"/>
    <x v="9"/>
    <x v="0"/>
    <s v="Cheyenne Light Fuel &amp; Power Co"/>
    <x v="3"/>
    <x v="25"/>
  </r>
  <r>
    <n v="5"/>
    <n v="122"/>
    <x v="142"/>
    <s v="106000 Completed Constr not Classfd"/>
    <n v="1"/>
    <n v="0"/>
    <n v="0"/>
    <n v="0"/>
    <n v="0"/>
    <n v="0"/>
    <n v="0"/>
    <n v="0"/>
    <s v="Wyoming"/>
    <d v="2021-12-01T00:00:00"/>
    <x v="0"/>
    <x v="10"/>
    <x v="0"/>
    <s v="Cheyenne Light Fuel &amp; Power Co"/>
    <x v="3"/>
    <x v="25"/>
  </r>
  <r>
    <n v="5"/>
    <n v="122"/>
    <x v="142"/>
    <s v="106000 Completed Constr not Classfd"/>
    <n v="1"/>
    <n v="0"/>
    <n v="0"/>
    <n v="0"/>
    <n v="0"/>
    <n v="0"/>
    <n v="0"/>
    <n v="0"/>
    <s v="Wyoming"/>
    <d v="2021-12-01T00:00:00"/>
    <x v="0"/>
    <x v="11"/>
    <x v="0"/>
    <s v="Cheyenne Light Fuel &amp; Power Co"/>
    <x v="3"/>
    <x v="25"/>
  </r>
  <r>
    <n v="5"/>
    <n v="122"/>
    <x v="142"/>
    <s v="106000 Completed Constr not Classfd"/>
    <n v="1"/>
    <n v="0"/>
    <n v="0"/>
    <n v="0"/>
    <n v="0"/>
    <n v="0"/>
    <n v="0"/>
    <n v="0"/>
    <s v="Wyoming"/>
    <d v="2021-12-01T00:00:00"/>
    <x v="0"/>
    <x v="12"/>
    <x v="0"/>
    <s v="Cheyenne Light Fuel &amp; Power Co"/>
    <x v="3"/>
    <x v="25"/>
  </r>
  <r>
    <n v="5"/>
    <n v="122"/>
    <x v="143"/>
    <s v="106000 Completed Constr not Classfd"/>
    <n v="1"/>
    <n v="0"/>
    <n v="0"/>
    <n v="0"/>
    <n v="0"/>
    <n v="0"/>
    <n v="0"/>
    <n v="0"/>
    <s v="Wyoming"/>
    <d v="2021-12-01T00:00:00"/>
    <x v="0"/>
    <x v="0"/>
    <x v="0"/>
    <s v="Cheyenne Light Fuel &amp; Power Co"/>
    <x v="3"/>
    <x v="25"/>
  </r>
  <r>
    <n v="5"/>
    <n v="122"/>
    <x v="143"/>
    <s v="106000 Completed Constr not Classfd"/>
    <n v="1"/>
    <n v="0"/>
    <n v="0"/>
    <n v="0"/>
    <n v="0"/>
    <n v="0"/>
    <n v="0"/>
    <n v="0"/>
    <s v="Wyoming"/>
    <d v="2021-12-01T00:00:00"/>
    <x v="0"/>
    <x v="1"/>
    <x v="0"/>
    <s v="Cheyenne Light Fuel &amp; Power Co"/>
    <x v="3"/>
    <x v="25"/>
  </r>
  <r>
    <n v="5"/>
    <n v="122"/>
    <x v="143"/>
    <s v="106000 Completed Constr not Classfd"/>
    <n v="1"/>
    <n v="0"/>
    <n v="0"/>
    <n v="0"/>
    <n v="0"/>
    <n v="0"/>
    <n v="0"/>
    <n v="0"/>
    <s v="Wyoming"/>
    <d v="2021-12-01T00:00:00"/>
    <x v="0"/>
    <x v="2"/>
    <x v="0"/>
    <s v="Cheyenne Light Fuel &amp; Power Co"/>
    <x v="3"/>
    <x v="25"/>
  </r>
  <r>
    <n v="5"/>
    <n v="122"/>
    <x v="143"/>
    <s v="106000 Completed Constr not Classfd"/>
    <n v="1"/>
    <n v="0"/>
    <n v="0"/>
    <n v="0"/>
    <n v="0"/>
    <n v="0"/>
    <n v="0"/>
    <n v="0"/>
    <s v="Wyoming"/>
    <d v="2021-12-01T00:00:00"/>
    <x v="0"/>
    <x v="3"/>
    <x v="0"/>
    <s v="Cheyenne Light Fuel &amp; Power Co"/>
    <x v="3"/>
    <x v="25"/>
  </r>
  <r>
    <n v="5"/>
    <n v="122"/>
    <x v="143"/>
    <s v="106000 Completed Constr not Classfd"/>
    <n v="1"/>
    <n v="0"/>
    <n v="0"/>
    <n v="0"/>
    <n v="0"/>
    <n v="0"/>
    <n v="0"/>
    <n v="0"/>
    <s v="Wyoming"/>
    <d v="2021-12-01T00:00:00"/>
    <x v="0"/>
    <x v="4"/>
    <x v="0"/>
    <s v="Cheyenne Light Fuel &amp; Power Co"/>
    <x v="3"/>
    <x v="25"/>
  </r>
  <r>
    <n v="5"/>
    <n v="122"/>
    <x v="143"/>
    <s v="106000 Completed Constr not Classfd"/>
    <n v="1"/>
    <n v="0"/>
    <n v="0"/>
    <n v="0"/>
    <n v="0"/>
    <n v="0"/>
    <n v="0"/>
    <n v="0"/>
    <s v="Wyoming"/>
    <d v="2021-12-01T00:00:00"/>
    <x v="0"/>
    <x v="5"/>
    <x v="0"/>
    <s v="Cheyenne Light Fuel &amp; Power Co"/>
    <x v="3"/>
    <x v="25"/>
  </r>
  <r>
    <n v="5"/>
    <n v="122"/>
    <x v="143"/>
    <s v="106000 Completed Constr not Classfd"/>
    <n v="1"/>
    <n v="0"/>
    <n v="0"/>
    <n v="0"/>
    <n v="0"/>
    <n v="0"/>
    <n v="0"/>
    <n v="0"/>
    <s v="Wyoming"/>
    <d v="2021-12-01T00:00:00"/>
    <x v="0"/>
    <x v="6"/>
    <x v="0"/>
    <s v="Cheyenne Light Fuel &amp; Power Co"/>
    <x v="3"/>
    <x v="25"/>
  </r>
  <r>
    <n v="5"/>
    <n v="122"/>
    <x v="143"/>
    <s v="106000 Completed Constr not Classfd"/>
    <n v="1"/>
    <n v="0"/>
    <n v="0"/>
    <n v="0"/>
    <n v="0"/>
    <n v="0"/>
    <n v="0"/>
    <n v="0"/>
    <s v="Wyoming"/>
    <d v="2021-12-01T00:00:00"/>
    <x v="0"/>
    <x v="7"/>
    <x v="0"/>
    <s v="Cheyenne Light Fuel &amp; Power Co"/>
    <x v="3"/>
    <x v="25"/>
  </r>
  <r>
    <n v="5"/>
    <n v="122"/>
    <x v="143"/>
    <s v="106000 Completed Constr not Classfd"/>
    <n v="1"/>
    <n v="0"/>
    <n v="0"/>
    <n v="0"/>
    <n v="0"/>
    <n v="0"/>
    <n v="0"/>
    <n v="0"/>
    <s v="Wyoming"/>
    <d v="2021-12-01T00:00:00"/>
    <x v="0"/>
    <x v="8"/>
    <x v="0"/>
    <s v="Cheyenne Light Fuel &amp; Power Co"/>
    <x v="3"/>
    <x v="25"/>
  </r>
  <r>
    <n v="5"/>
    <n v="122"/>
    <x v="143"/>
    <s v="106000 Completed Constr not Classfd"/>
    <n v="1"/>
    <n v="0"/>
    <n v="0"/>
    <n v="0"/>
    <n v="0"/>
    <n v="0"/>
    <n v="0"/>
    <n v="0"/>
    <s v="Wyoming"/>
    <d v="2021-12-01T00:00:00"/>
    <x v="0"/>
    <x v="9"/>
    <x v="0"/>
    <s v="Cheyenne Light Fuel &amp; Power Co"/>
    <x v="3"/>
    <x v="25"/>
  </r>
  <r>
    <n v="5"/>
    <n v="122"/>
    <x v="143"/>
    <s v="106000 Completed Constr not Classfd"/>
    <n v="1"/>
    <n v="0"/>
    <n v="0"/>
    <n v="0"/>
    <n v="0"/>
    <n v="0"/>
    <n v="0"/>
    <n v="0"/>
    <s v="Wyoming"/>
    <d v="2021-12-01T00:00:00"/>
    <x v="0"/>
    <x v="10"/>
    <x v="0"/>
    <s v="Cheyenne Light Fuel &amp; Power Co"/>
    <x v="3"/>
    <x v="25"/>
  </r>
  <r>
    <n v="5"/>
    <n v="122"/>
    <x v="143"/>
    <s v="106000 Completed Constr not Classfd"/>
    <n v="1"/>
    <n v="0"/>
    <n v="0"/>
    <n v="0"/>
    <n v="0"/>
    <n v="0"/>
    <n v="0"/>
    <n v="0"/>
    <s v="Wyoming"/>
    <d v="2021-12-01T00:00:00"/>
    <x v="0"/>
    <x v="11"/>
    <x v="0"/>
    <s v="Cheyenne Light Fuel &amp; Power Co"/>
    <x v="3"/>
    <x v="25"/>
  </r>
  <r>
    <n v="5"/>
    <n v="122"/>
    <x v="143"/>
    <s v="106000 Completed Constr not Classfd"/>
    <n v="1"/>
    <n v="0"/>
    <n v="0"/>
    <n v="0"/>
    <n v="0"/>
    <n v="0"/>
    <n v="0"/>
    <n v="0"/>
    <s v="Wyoming"/>
    <d v="2021-12-01T00:00:00"/>
    <x v="0"/>
    <x v="12"/>
    <x v="0"/>
    <s v="Cheyenne Light Fuel &amp; Power Co"/>
    <x v="3"/>
    <x v="25"/>
  </r>
  <r>
    <n v="5"/>
    <n v="122"/>
    <x v="45"/>
    <s v="106000 Completed Constr not Classfd"/>
    <n v="1"/>
    <n v="0"/>
    <n v="0"/>
    <n v="0"/>
    <n v="0"/>
    <n v="0"/>
    <n v="0"/>
    <n v="0"/>
    <s v="Wyoming"/>
    <d v="2021-12-01T00:00:00"/>
    <x v="0"/>
    <x v="0"/>
    <x v="0"/>
    <s v="Cheyenne Light Fuel &amp; Power Co"/>
    <x v="3"/>
    <x v="27"/>
  </r>
  <r>
    <n v="5"/>
    <n v="122"/>
    <x v="45"/>
    <s v="106000 Completed Constr not Classfd"/>
    <n v="1"/>
    <n v="0"/>
    <n v="0"/>
    <n v="0"/>
    <n v="0"/>
    <n v="0"/>
    <n v="0"/>
    <n v="0"/>
    <s v="Wyoming"/>
    <d v="2021-12-01T00:00:00"/>
    <x v="0"/>
    <x v="1"/>
    <x v="0"/>
    <s v="Cheyenne Light Fuel &amp; Power Co"/>
    <x v="3"/>
    <x v="27"/>
  </r>
  <r>
    <n v="5"/>
    <n v="122"/>
    <x v="45"/>
    <s v="106000 Completed Constr not Classfd"/>
    <n v="1"/>
    <n v="0"/>
    <n v="1647375.6400000001"/>
    <n v="0"/>
    <n v="0"/>
    <n v="0"/>
    <n v="0"/>
    <n v="1647375.6400000001"/>
    <s v="Wyoming"/>
    <d v="2021-12-01T00:00:00"/>
    <x v="0"/>
    <x v="2"/>
    <x v="0"/>
    <s v="Cheyenne Light Fuel &amp; Power Co"/>
    <x v="3"/>
    <x v="27"/>
  </r>
  <r>
    <n v="5"/>
    <n v="122"/>
    <x v="45"/>
    <s v="106000 Completed Constr not Classfd"/>
    <n v="1"/>
    <n v="1647375.6400000001"/>
    <n v="8234.56"/>
    <n v="0"/>
    <n v="0"/>
    <n v="0"/>
    <n v="0"/>
    <n v="1655610.2000000002"/>
    <s v="Wyoming"/>
    <d v="2021-12-01T00:00:00"/>
    <x v="0"/>
    <x v="3"/>
    <x v="0"/>
    <s v="Cheyenne Light Fuel &amp; Power Co"/>
    <x v="3"/>
    <x v="27"/>
  </r>
  <r>
    <n v="5"/>
    <n v="122"/>
    <x v="45"/>
    <s v="106000 Completed Constr not Classfd"/>
    <n v="1"/>
    <n v="1655610.2000000002"/>
    <n v="33341.32"/>
    <n v="0"/>
    <n v="0"/>
    <n v="0"/>
    <n v="0"/>
    <n v="1688951.52"/>
    <s v="Wyoming"/>
    <d v="2021-12-01T00:00:00"/>
    <x v="0"/>
    <x v="4"/>
    <x v="0"/>
    <s v="Cheyenne Light Fuel &amp; Power Co"/>
    <x v="3"/>
    <x v="27"/>
  </r>
  <r>
    <n v="5"/>
    <n v="122"/>
    <x v="45"/>
    <s v="106000 Completed Constr not Classfd"/>
    <n v="1"/>
    <n v="1688951.52"/>
    <n v="8381.6"/>
    <n v="0"/>
    <n v="0"/>
    <n v="0"/>
    <n v="0"/>
    <n v="1697333.12"/>
    <s v="Wyoming"/>
    <d v="2021-12-01T00:00:00"/>
    <x v="0"/>
    <x v="5"/>
    <x v="0"/>
    <s v="Cheyenne Light Fuel &amp; Power Co"/>
    <x v="3"/>
    <x v="27"/>
  </r>
  <r>
    <n v="5"/>
    <n v="122"/>
    <x v="45"/>
    <s v="106000 Completed Constr not Classfd"/>
    <n v="1"/>
    <n v="1697333.12"/>
    <n v="-1674328.3900000001"/>
    <n v="0"/>
    <n v="0"/>
    <n v="0"/>
    <n v="0"/>
    <n v="23004.73"/>
    <s v="Wyoming"/>
    <d v="2021-12-01T00:00:00"/>
    <x v="0"/>
    <x v="6"/>
    <x v="0"/>
    <s v="Cheyenne Light Fuel &amp; Power Co"/>
    <x v="3"/>
    <x v="27"/>
  </r>
  <r>
    <n v="5"/>
    <n v="122"/>
    <x v="45"/>
    <s v="106000 Completed Constr not Classfd"/>
    <n v="1"/>
    <n v="23004.73"/>
    <n v="10092920.550000001"/>
    <n v="0"/>
    <n v="0"/>
    <n v="0"/>
    <n v="0"/>
    <n v="10115925.279999999"/>
    <s v="Wyoming"/>
    <d v="2021-12-01T00:00:00"/>
    <x v="0"/>
    <x v="7"/>
    <x v="0"/>
    <s v="Cheyenne Light Fuel &amp; Power Co"/>
    <x v="3"/>
    <x v="27"/>
  </r>
  <r>
    <n v="5"/>
    <n v="122"/>
    <x v="45"/>
    <s v="106000 Completed Constr not Classfd"/>
    <n v="1"/>
    <n v="10115925.279999999"/>
    <n v="561.66"/>
    <n v="0"/>
    <n v="0"/>
    <n v="0"/>
    <n v="0"/>
    <n v="10116486.939999999"/>
    <s v="Wyoming"/>
    <d v="2021-12-01T00:00:00"/>
    <x v="0"/>
    <x v="8"/>
    <x v="0"/>
    <s v="Cheyenne Light Fuel &amp; Power Co"/>
    <x v="3"/>
    <x v="27"/>
  </r>
  <r>
    <n v="5"/>
    <n v="122"/>
    <x v="45"/>
    <s v="106000 Completed Constr not Classfd"/>
    <n v="1"/>
    <n v="10116486.939999999"/>
    <n v="19394.080000000002"/>
    <n v="0"/>
    <n v="0"/>
    <n v="0"/>
    <n v="0"/>
    <n v="10135881.02"/>
    <s v="Wyoming"/>
    <d v="2021-12-01T00:00:00"/>
    <x v="0"/>
    <x v="9"/>
    <x v="0"/>
    <s v="Cheyenne Light Fuel &amp; Power Co"/>
    <x v="3"/>
    <x v="27"/>
  </r>
  <r>
    <n v="5"/>
    <n v="122"/>
    <x v="45"/>
    <s v="106000 Completed Constr not Classfd"/>
    <n v="1"/>
    <n v="10135881.02"/>
    <n v="53887.91"/>
    <n v="0"/>
    <n v="0"/>
    <n v="0"/>
    <n v="0"/>
    <n v="10189768.93"/>
    <s v="Wyoming"/>
    <d v="2021-12-01T00:00:00"/>
    <x v="0"/>
    <x v="10"/>
    <x v="0"/>
    <s v="Cheyenne Light Fuel &amp; Power Co"/>
    <x v="3"/>
    <x v="27"/>
  </r>
  <r>
    <n v="5"/>
    <n v="122"/>
    <x v="45"/>
    <s v="106000 Completed Constr not Classfd"/>
    <n v="1"/>
    <n v="10189768.93"/>
    <n v="62494.31"/>
    <n v="0"/>
    <n v="0"/>
    <n v="0"/>
    <n v="0"/>
    <n v="10252263.24"/>
    <s v="Wyoming"/>
    <d v="2021-12-01T00:00:00"/>
    <x v="0"/>
    <x v="11"/>
    <x v="0"/>
    <s v="Cheyenne Light Fuel &amp; Power Co"/>
    <x v="3"/>
    <x v="27"/>
  </r>
  <r>
    <n v="5"/>
    <n v="122"/>
    <x v="45"/>
    <s v="106000 Completed Constr not Classfd"/>
    <n v="1"/>
    <n v="10252263.24"/>
    <n v="45404.63"/>
    <n v="0"/>
    <n v="0"/>
    <n v="0"/>
    <n v="0"/>
    <n v="10297667.869999999"/>
    <s v="Wyoming"/>
    <d v="2021-12-01T00:00:00"/>
    <x v="0"/>
    <x v="12"/>
    <x v="0"/>
    <s v="Cheyenne Light Fuel &amp; Power Co"/>
    <x v="3"/>
    <x v="27"/>
  </r>
  <r>
    <n v="5"/>
    <n v="122"/>
    <x v="46"/>
    <s v="106000 Completed Constr not Classfd"/>
    <n v="1"/>
    <n v="0"/>
    <n v="0"/>
    <n v="0"/>
    <n v="0"/>
    <n v="0"/>
    <n v="0"/>
    <n v="0"/>
    <s v="Wyoming"/>
    <d v="2021-12-01T00:00:00"/>
    <x v="0"/>
    <x v="0"/>
    <x v="0"/>
    <s v="Cheyenne Light Fuel &amp; Power Co"/>
    <x v="3"/>
    <x v="28"/>
  </r>
  <r>
    <n v="5"/>
    <n v="122"/>
    <x v="46"/>
    <s v="106000 Completed Constr not Classfd"/>
    <n v="1"/>
    <n v="0"/>
    <n v="0"/>
    <n v="0"/>
    <n v="0"/>
    <n v="0"/>
    <n v="0"/>
    <n v="0"/>
    <s v="Wyoming"/>
    <d v="2021-12-01T00:00:00"/>
    <x v="0"/>
    <x v="1"/>
    <x v="0"/>
    <s v="Cheyenne Light Fuel &amp; Power Co"/>
    <x v="3"/>
    <x v="28"/>
  </r>
  <r>
    <n v="5"/>
    <n v="122"/>
    <x v="46"/>
    <s v="106000 Completed Constr not Classfd"/>
    <n v="1"/>
    <n v="0"/>
    <n v="823687.82000000007"/>
    <n v="0"/>
    <n v="0"/>
    <n v="0"/>
    <n v="0"/>
    <n v="823687.82000000007"/>
    <s v="Wyoming"/>
    <d v="2021-12-01T00:00:00"/>
    <x v="0"/>
    <x v="2"/>
    <x v="0"/>
    <s v="Cheyenne Light Fuel &amp; Power Co"/>
    <x v="3"/>
    <x v="28"/>
  </r>
  <r>
    <n v="5"/>
    <n v="122"/>
    <x v="46"/>
    <s v="106000 Completed Constr not Classfd"/>
    <n v="1"/>
    <n v="823687.82000000007"/>
    <n v="2245.92"/>
    <n v="0"/>
    <n v="0"/>
    <n v="0"/>
    <n v="0"/>
    <n v="825933.74"/>
    <s v="Wyoming"/>
    <d v="2021-12-01T00:00:00"/>
    <x v="0"/>
    <x v="3"/>
    <x v="0"/>
    <s v="Cheyenne Light Fuel &amp; Power Co"/>
    <x v="3"/>
    <x v="28"/>
  </r>
  <r>
    <n v="5"/>
    <n v="122"/>
    <x v="46"/>
    <s v="106000 Completed Constr not Classfd"/>
    <n v="1"/>
    <n v="825933.74"/>
    <n v="8115.72"/>
    <n v="0"/>
    <n v="0"/>
    <n v="0"/>
    <n v="0"/>
    <n v="834049.46"/>
    <s v="Wyoming"/>
    <d v="2021-12-01T00:00:00"/>
    <x v="0"/>
    <x v="4"/>
    <x v="0"/>
    <s v="Cheyenne Light Fuel &amp; Power Co"/>
    <x v="3"/>
    <x v="28"/>
  </r>
  <r>
    <n v="5"/>
    <n v="122"/>
    <x v="46"/>
    <s v="106000 Completed Constr not Classfd"/>
    <n v="1"/>
    <n v="834049.46"/>
    <n v="3114.7400000000002"/>
    <n v="0"/>
    <n v="0"/>
    <n v="0"/>
    <n v="0"/>
    <n v="837164.20000000007"/>
    <s v="Wyoming"/>
    <d v="2021-12-01T00:00:00"/>
    <x v="0"/>
    <x v="5"/>
    <x v="0"/>
    <s v="Cheyenne Light Fuel &amp; Power Co"/>
    <x v="3"/>
    <x v="28"/>
  </r>
  <r>
    <n v="5"/>
    <n v="122"/>
    <x v="46"/>
    <s v="106000 Completed Constr not Classfd"/>
    <n v="1"/>
    <n v="837164.20000000007"/>
    <n v="-809410.88"/>
    <n v="0"/>
    <n v="0"/>
    <n v="0"/>
    <n v="0"/>
    <n v="27753.32"/>
    <s v="Wyoming"/>
    <d v="2021-12-01T00:00:00"/>
    <x v="0"/>
    <x v="6"/>
    <x v="0"/>
    <s v="Cheyenne Light Fuel &amp; Power Co"/>
    <x v="3"/>
    <x v="28"/>
  </r>
  <r>
    <n v="5"/>
    <n v="122"/>
    <x v="46"/>
    <s v="106000 Completed Constr not Classfd"/>
    <n v="1"/>
    <n v="27753.32"/>
    <n v="5048331.6399999997"/>
    <n v="0"/>
    <n v="0"/>
    <n v="0"/>
    <n v="0"/>
    <n v="5076084.96"/>
    <s v="Wyoming"/>
    <d v="2021-12-01T00:00:00"/>
    <x v="0"/>
    <x v="7"/>
    <x v="0"/>
    <s v="Cheyenne Light Fuel &amp; Power Co"/>
    <x v="3"/>
    <x v="28"/>
  </r>
  <r>
    <n v="5"/>
    <n v="122"/>
    <x v="46"/>
    <s v="106000 Completed Constr not Classfd"/>
    <n v="1"/>
    <n v="5076084.96"/>
    <n v="8835.76"/>
    <n v="0"/>
    <n v="0"/>
    <n v="0"/>
    <n v="0"/>
    <n v="5084920.72"/>
    <s v="Wyoming"/>
    <d v="2021-12-01T00:00:00"/>
    <x v="0"/>
    <x v="8"/>
    <x v="0"/>
    <s v="Cheyenne Light Fuel &amp; Power Co"/>
    <x v="3"/>
    <x v="28"/>
  </r>
  <r>
    <n v="5"/>
    <n v="122"/>
    <x v="46"/>
    <s v="106000 Completed Constr not Classfd"/>
    <n v="1"/>
    <n v="5084920.72"/>
    <n v="9697.0300000000007"/>
    <n v="0"/>
    <n v="0"/>
    <n v="0"/>
    <n v="0"/>
    <n v="5094617.75"/>
    <s v="Wyoming"/>
    <d v="2021-12-01T00:00:00"/>
    <x v="0"/>
    <x v="9"/>
    <x v="0"/>
    <s v="Cheyenne Light Fuel &amp; Power Co"/>
    <x v="3"/>
    <x v="28"/>
  </r>
  <r>
    <n v="5"/>
    <n v="122"/>
    <x v="46"/>
    <s v="106000 Completed Constr not Classfd"/>
    <n v="1"/>
    <n v="5094617.75"/>
    <n v="28020.010000000002"/>
    <n v="0"/>
    <n v="0"/>
    <n v="0"/>
    <n v="0"/>
    <n v="5122637.76"/>
    <s v="Wyoming"/>
    <d v="2021-12-01T00:00:00"/>
    <x v="0"/>
    <x v="10"/>
    <x v="0"/>
    <s v="Cheyenne Light Fuel &amp; Power Co"/>
    <x v="3"/>
    <x v="28"/>
  </r>
  <r>
    <n v="5"/>
    <n v="122"/>
    <x v="46"/>
    <s v="106000 Completed Constr not Classfd"/>
    <n v="1"/>
    <n v="5122637.76"/>
    <n v="3180.05"/>
    <n v="0"/>
    <n v="0"/>
    <n v="0"/>
    <n v="0"/>
    <n v="5125817.8099999996"/>
    <s v="Wyoming"/>
    <d v="2021-12-01T00:00:00"/>
    <x v="0"/>
    <x v="11"/>
    <x v="0"/>
    <s v="Cheyenne Light Fuel &amp; Power Co"/>
    <x v="3"/>
    <x v="28"/>
  </r>
  <r>
    <n v="5"/>
    <n v="122"/>
    <x v="46"/>
    <s v="106000 Completed Constr not Classfd"/>
    <n v="1"/>
    <n v="5125817.8099999996"/>
    <n v="22702.3"/>
    <n v="0"/>
    <n v="0"/>
    <n v="0"/>
    <n v="0"/>
    <n v="5148520.1100000003"/>
    <s v="Wyoming"/>
    <d v="2021-12-01T00:00:00"/>
    <x v="0"/>
    <x v="12"/>
    <x v="0"/>
    <s v="Cheyenne Light Fuel &amp; Power Co"/>
    <x v="3"/>
    <x v="28"/>
  </r>
  <r>
    <n v="5"/>
    <n v="122"/>
    <x v="47"/>
    <s v="106000 Completed Constr not Classfd"/>
    <n v="1"/>
    <n v="0"/>
    <n v="0"/>
    <n v="0"/>
    <n v="0"/>
    <n v="0"/>
    <n v="0"/>
    <n v="0"/>
    <s v="Wyoming"/>
    <d v="2021-12-01T00:00:00"/>
    <x v="0"/>
    <x v="0"/>
    <x v="0"/>
    <s v="Cheyenne Light Fuel &amp; Power Co"/>
    <x v="3"/>
    <x v="29"/>
  </r>
  <r>
    <n v="5"/>
    <n v="122"/>
    <x v="47"/>
    <s v="106000 Completed Constr not Classfd"/>
    <n v="1"/>
    <n v="0"/>
    <n v="0"/>
    <n v="0"/>
    <n v="0"/>
    <n v="0"/>
    <n v="0"/>
    <n v="0"/>
    <s v="Wyoming"/>
    <d v="2021-12-01T00:00:00"/>
    <x v="0"/>
    <x v="1"/>
    <x v="0"/>
    <s v="Cheyenne Light Fuel &amp; Power Co"/>
    <x v="3"/>
    <x v="29"/>
  </r>
  <r>
    <n v="5"/>
    <n v="122"/>
    <x v="47"/>
    <s v="106000 Completed Constr not Classfd"/>
    <n v="1"/>
    <n v="0"/>
    <n v="0"/>
    <n v="0"/>
    <n v="0"/>
    <n v="0"/>
    <n v="0"/>
    <n v="0"/>
    <s v="Wyoming"/>
    <d v="2021-12-01T00:00:00"/>
    <x v="0"/>
    <x v="2"/>
    <x v="0"/>
    <s v="Cheyenne Light Fuel &amp; Power Co"/>
    <x v="3"/>
    <x v="29"/>
  </r>
  <r>
    <n v="5"/>
    <n v="122"/>
    <x v="47"/>
    <s v="106000 Completed Constr not Classfd"/>
    <n v="1"/>
    <n v="0"/>
    <n v="0"/>
    <n v="0"/>
    <n v="0"/>
    <n v="0"/>
    <n v="0"/>
    <n v="0"/>
    <s v="Wyoming"/>
    <d v="2021-12-01T00:00:00"/>
    <x v="0"/>
    <x v="3"/>
    <x v="0"/>
    <s v="Cheyenne Light Fuel &amp; Power Co"/>
    <x v="3"/>
    <x v="29"/>
  </r>
  <r>
    <n v="5"/>
    <n v="122"/>
    <x v="47"/>
    <s v="106000 Completed Constr not Classfd"/>
    <n v="1"/>
    <n v="0"/>
    <n v="0"/>
    <n v="0"/>
    <n v="0"/>
    <n v="0"/>
    <n v="0"/>
    <n v="0"/>
    <s v="Wyoming"/>
    <d v="2021-12-01T00:00:00"/>
    <x v="0"/>
    <x v="4"/>
    <x v="0"/>
    <s v="Cheyenne Light Fuel &amp; Power Co"/>
    <x v="3"/>
    <x v="29"/>
  </r>
  <r>
    <n v="5"/>
    <n v="122"/>
    <x v="47"/>
    <s v="106000 Completed Constr not Classfd"/>
    <n v="1"/>
    <n v="0"/>
    <n v="0"/>
    <n v="0"/>
    <n v="0"/>
    <n v="0"/>
    <n v="0"/>
    <n v="0"/>
    <s v="Wyoming"/>
    <d v="2021-12-01T00:00:00"/>
    <x v="0"/>
    <x v="5"/>
    <x v="0"/>
    <s v="Cheyenne Light Fuel &amp; Power Co"/>
    <x v="3"/>
    <x v="29"/>
  </r>
  <r>
    <n v="5"/>
    <n v="122"/>
    <x v="47"/>
    <s v="106000 Completed Constr not Classfd"/>
    <n v="1"/>
    <n v="0"/>
    <n v="0"/>
    <n v="0"/>
    <n v="0"/>
    <n v="0"/>
    <n v="0"/>
    <n v="0"/>
    <s v="Wyoming"/>
    <d v="2021-12-01T00:00:00"/>
    <x v="0"/>
    <x v="6"/>
    <x v="0"/>
    <s v="Cheyenne Light Fuel &amp; Power Co"/>
    <x v="3"/>
    <x v="29"/>
  </r>
  <r>
    <n v="5"/>
    <n v="122"/>
    <x v="47"/>
    <s v="106000 Completed Constr not Classfd"/>
    <n v="1"/>
    <n v="0"/>
    <n v="0"/>
    <n v="0"/>
    <n v="0"/>
    <n v="0"/>
    <n v="0"/>
    <n v="0"/>
    <s v="Wyoming"/>
    <d v="2021-12-01T00:00:00"/>
    <x v="0"/>
    <x v="7"/>
    <x v="0"/>
    <s v="Cheyenne Light Fuel &amp; Power Co"/>
    <x v="3"/>
    <x v="29"/>
  </r>
  <r>
    <n v="5"/>
    <n v="122"/>
    <x v="47"/>
    <s v="106000 Completed Constr not Classfd"/>
    <n v="1"/>
    <n v="0"/>
    <n v="0"/>
    <n v="0"/>
    <n v="0"/>
    <n v="0"/>
    <n v="0"/>
    <n v="0"/>
    <s v="Wyoming"/>
    <d v="2021-12-01T00:00:00"/>
    <x v="0"/>
    <x v="8"/>
    <x v="0"/>
    <s v="Cheyenne Light Fuel &amp; Power Co"/>
    <x v="3"/>
    <x v="29"/>
  </r>
  <r>
    <n v="5"/>
    <n v="122"/>
    <x v="47"/>
    <s v="106000 Completed Constr not Classfd"/>
    <n v="1"/>
    <n v="0"/>
    <n v="0"/>
    <n v="0"/>
    <n v="0"/>
    <n v="0"/>
    <n v="0"/>
    <n v="0"/>
    <s v="Wyoming"/>
    <d v="2021-12-01T00:00:00"/>
    <x v="0"/>
    <x v="9"/>
    <x v="0"/>
    <s v="Cheyenne Light Fuel &amp; Power Co"/>
    <x v="3"/>
    <x v="29"/>
  </r>
  <r>
    <n v="5"/>
    <n v="122"/>
    <x v="47"/>
    <s v="106000 Completed Constr not Classfd"/>
    <n v="1"/>
    <n v="0"/>
    <n v="0"/>
    <n v="0"/>
    <n v="0"/>
    <n v="0"/>
    <n v="0"/>
    <n v="0"/>
    <s v="Wyoming"/>
    <d v="2021-12-01T00:00:00"/>
    <x v="0"/>
    <x v="10"/>
    <x v="0"/>
    <s v="Cheyenne Light Fuel &amp; Power Co"/>
    <x v="3"/>
    <x v="29"/>
  </r>
  <r>
    <n v="5"/>
    <n v="122"/>
    <x v="47"/>
    <s v="106000 Completed Constr not Classfd"/>
    <n v="1"/>
    <n v="0"/>
    <n v="0"/>
    <n v="0"/>
    <n v="0"/>
    <n v="0"/>
    <n v="0"/>
    <n v="0"/>
    <s v="Wyoming"/>
    <d v="2021-12-01T00:00:00"/>
    <x v="0"/>
    <x v="11"/>
    <x v="0"/>
    <s v="Cheyenne Light Fuel &amp; Power Co"/>
    <x v="3"/>
    <x v="29"/>
  </r>
  <r>
    <n v="5"/>
    <n v="122"/>
    <x v="47"/>
    <s v="106000 Completed Constr not Classfd"/>
    <n v="1"/>
    <n v="0"/>
    <n v="0"/>
    <n v="0"/>
    <n v="0"/>
    <n v="0"/>
    <n v="0"/>
    <n v="0"/>
    <s v="Wyoming"/>
    <d v="2021-12-01T00:00:00"/>
    <x v="0"/>
    <x v="12"/>
    <x v="0"/>
    <s v="Cheyenne Light Fuel &amp; Power Co"/>
    <x v="3"/>
    <x v="29"/>
  </r>
  <r>
    <n v="5"/>
    <n v="122"/>
    <x v="48"/>
    <s v="106000 Completed Constr not Classfd"/>
    <n v="1"/>
    <n v="0"/>
    <n v="0"/>
    <n v="0"/>
    <n v="0"/>
    <n v="0"/>
    <n v="0"/>
    <n v="0"/>
    <s v="Wyoming"/>
    <d v="2021-12-01T00:00:00"/>
    <x v="0"/>
    <x v="0"/>
    <x v="0"/>
    <s v="Cheyenne Light Fuel &amp; Power Co"/>
    <x v="4"/>
    <x v="30"/>
  </r>
  <r>
    <n v="5"/>
    <n v="122"/>
    <x v="48"/>
    <s v="106000 Completed Constr not Classfd"/>
    <n v="1"/>
    <n v="0"/>
    <n v="0"/>
    <n v="0"/>
    <n v="0"/>
    <n v="0"/>
    <n v="0"/>
    <n v="0"/>
    <s v="Wyoming"/>
    <d v="2021-12-01T00:00:00"/>
    <x v="0"/>
    <x v="1"/>
    <x v="0"/>
    <s v="Cheyenne Light Fuel &amp; Power Co"/>
    <x v="4"/>
    <x v="30"/>
  </r>
  <r>
    <n v="5"/>
    <n v="122"/>
    <x v="48"/>
    <s v="106000 Completed Constr not Classfd"/>
    <n v="1"/>
    <n v="0"/>
    <n v="0"/>
    <n v="0"/>
    <n v="0"/>
    <n v="0"/>
    <n v="0"/>
    <n v="0"/>
    <s v="Wyoming"/>
    <d v="2021-12-01T00:00:00"/>
    <x v="0"/>
    <x v="2"/>
    <x v="0"/>
    <s v="Cheyenne Light Fuel &amp; Power Co"/>
    <x v="4"/>
    <x v="30"/>
  </r>
  <r>
    <n v="5"/>
    <n v="122"/>
    <x v="48"/>
    <s v="106000 Completed Constr not Classfd"/>
    <n v="1"/>
    <n v="0"/>
    <n v="0"/>
    <n v="0"/>
    <n v="0"/>
    <n v="0"/>
    <n v="0"/>
    <n v="0"/>
    <s v="Wyoming"/>
    <d v="2021-12-01T00:00:00"/>
    <x v="0"/>
    <x v="3"/>
    <x v="0"/>
    <s v="Cheyenne Light Fuel &amp; Power Co"/>
    <x v="4"/>
    <x v="30"/>
  </r>
  <r>
    <n v="5"/>
    <n v="122"/>
    <x v="48"/>
    <s v="106000 Completed Constr not Classfd"/>
    <n v="1"/>
    <n v="0"/>
    <n v="0"/>
    <n v="0"/>
    <n v="0"/>
    <n v="0"/>
    <n v="0"/>
    <n v="0"/>
    <s v="Wyoming"/>
    <d v="2021-12-01T00:00:00"/>
    <x v="0"/>
    <x v="4"/>
    <x v="0"/>
    <s v="Cheyenne Light Fuel &amp; Power Co"/>
    <x v="4"/>
    <x v="30"/>
  </r>
  <r>
    <n v="5"/>
    <n v="122"/>
    <x v="48"/>
    <s v="106000 Completed Constr not Classfd"/>
    <n v="1"/>
    <n v="0"/>
    <n v="0"/>
    <n v="0"/>
    <n v="0"/>
    <n v="0"/>
    <n v="0"/>
    <n v="0"/>
    <s v="Wyoming"/>
    <d v="2021-12-01T00:00:00"/>
    <x v="0"/>
    <x v="5"/>
    <x v="0"/>
    <s v="Cheyenne Light Fuel &amp; Power Co"/>
    <x v="4"/>
    <x v="30"/>
  </r>
  <r>
    <n v="5"/>
    <n v="122"/>
    <x v="48"/>
    <s v="106000 Completed Constr not Classfd"/>
    <n v="1"/>
    <n v="0"/>
    <n v="0"/>
    <n v="0"/>
    <n v="0"/>
    <n v="0"/>
    <n v="0"/>
    <n v="0"/>
    <s v="Wyoming"/>
    <d v="2021-12-01T00:00:00"/>
    <x v="0"/>
    <x v="6"/>
    <x v="0"/>
    <s v="Cheyenne Light Fuel &amp; Power Co"/>
    <x v="4"/>
    <x v="30"/>
  </r>
  <r>
    <n v="5"/>
    <n v="122"/>
    <x v="48"/>
    <s v="106000 Completed Constr not Classfd"/>
    <n v="1"/>
    <n v="0"/>
    <n v="38846.67"/>
    <n v="0"/>
    <n v="0"/>
    <n v="0"/>
    <n v="0"/>
    <n v="38846.67"/>
    <s v="Wyoming"/>
    <d v="2021-12-01T00:00:00"/>
    <x v="0"/>
    <x v="7"/>
    <x v="0"/>
    <s v="Cheyenne Light Fuel &amp; Power Co"/>
    <x v="4"/>
    <x v="30"/>
  </r>
  <r>
    <n v="5"/>
    <n v="122"/>
    <x v="48"/>
    <s v="106000 Completed Constr not Classfd"/>
    <n v="1"/>
    <n v="38846.67"/>
    <n v="0"/>
    <n v="0"/>
    <n v="0"/>
    <n v="0"/>
    <n v="0"/>
    <n v="38846.67"/>
    <s v="Wyoming"/>
    <d v="2021-12-01T00:00:00"/>
    <x v="0"/>
    <x v="8"/>
    <x v="0"/>
    <s v="Cheyenne Light Fuel &amp; Power Co"/>
    <x v="4"/>
    <x v="30"/>
  </r>
  <r>
    <n v="5"/>
    <n v="122"/>
    <x v="48"/>
    <s v="106000 Completed Constr not Classfd"/>
    <n v="1"/>
    <n v="38846.67"/>
    <n v="0"/>
    <n v="0"/>
    <n v="0"/>
    <n v="0"/>
    <n v="0"/>
    <n v="38846.67"/>
    <s v="Wyoming"/>
    <d v="2021-12-01T00:00:00"/>
    <x v="0"/>
    <x v="9"/>
    <x v="0"/>
    <s v="Cheyenne Light Fuel &amp; Power Co"/>
    <x v="4"/>
    <x v="30"/>
  </r>
  <r>
    <n v="5"/>
    <n v="122"/>
    <x v="48"/>
    <s v="106000 Completed Constr not Classfd"/>
    <n v="1"/>
    <n v="38846.67"/>
    <n v="0"/>
    <n v="0"/>
    <n v="0"/>
    <n v="0"/>
    <n v="0"/>
    <n v="38846.67"/>
    <s v="Wyoming"/>
    <d v="2021-12-01T00:00:00"/>
    <x v="0"/>
    <x v="10"/>
    <x v="0"/>
    <s v="Cheyenne Light Fuel &amp; Power Co"/>
    <x v="4"/>
    <x v="30"/>
  </r>
  <r>
    <n v="5"/>
    <n v="122"/>
    <x v="48"/>
    <s v="106000 Completed Constr not Classfd"/>
    <n v="1"/>
    <n v="38846.67"/>
    <n v="-38846.67"/>
    <n v="0"/>
    <n v="0"/>
    <n v="0"/>
    <n v="0"/>
    <n v="0"/>
    <s v="Wyoming"/>
    <d v="2021-12-01T00:00:00"/>
    <x v="0"/>
    <x v="11"/>
    <x v="0"/>
    <s v="Cheyenne Light Fuel &amp; Power Co"/>
    <x v="4"/>
    <x v="30"/>
  </r>
  <r>
    <n v="5"/>
    <n v="122"/>
    <x v="48"/>
    <s v="106000 Completed Constr not Classfd"/>
    <n v="1"/>
    <n v="0"/>
    <n v="0"/>
    <n v="0"/>
    <n v="0"/>
    <n v="0"/>
    <n v="0"/>
    <n v="0"/>
    <s v="Wyoming"/>
    <d v="2021-12-01T00:00:00"/>
    <x v="0"/>
    <x v="12"/>
    <x v="0"/>
    <s v="Cheyenne Light Fuel &amp; Power Co"/>
    <x v="4"/>
    <x v="30"/>
  </r>
  <r>
    <n v="5"/>
    <n v="122"/>
    <x v="49"/>
    <s v="106000 Completed Constr not Classfd"/>
    <n v="1"/>
    <n v="0"/>
    <n v="0"/>
    <n v="0"/>
    <n v="0"/>
    <n v="0"/>
    <n v="0"/>
    <n v="0"/>
    <s v="Wyoming"/>
    <d v="2021-12-01T00:00:00"/>
    <x v="0"/>
    <x v="0"/>
    <x v="0"/>
    <s v="Cheyenne Light Fuel &amp; Power Co"/>
    <x v="4"/>
    <x v="30"/>
  </r>
  <r>
    <n v="5"/>
    <n v="122"/>
    <x v="49"/>
    <s v="106000 Completed Constr not Classfd"/>
    <n v="1"/>
    <n v="0"/>
    <n v="0"/>
    <n v="0"/>
    <n v="0"/>
    <n v="0"/>
    <n v="0"/>
    <n v="0"/>
    <s v="Wyoming"/>
    <d v="2021-12-01T00:00:00"/>
    <x v="0"/>
    <x v="1"/>
    <x v="0"/>
    <s v="Cheyenne Light Fuel &amp; Power Co"/>
    <x v="4"/>
    <x v="30"/>
  </r>
  <r>
    <n v="5"/>
    <n v="122"/>
    <x v="49"/>
    <s v="106000 Completed Constr not Classfd"/>
    <n v="1"/>
    <n v="0"/>
    <n v="0"/>
    <n v="0"/>
    <n v="0"/>
    <n v="0"/>
    <n v="0"/>
    <n v="0"/>
    <s v="Wyoming"/>
    <d v="2021-12-01T00:00:00"/>
    <x v="0"/>
    <x v="2"/>
    <x v="0"/>
    <s v="Cheyenne Light Fuel &amp; Power Co"/>
    <x v="4"/>
    <x v="30"/>
  </r>
  <r>
    <n v="5"/>
    <n v="122"/>
    <x v="49"/>
    <s v="106000 Completed Constr not Classfd"/>
    <n v="1"/>
    <n v="0"/>
    <n v="0"/>
    <n v="0"/>
    <n v="0"/>
    <n v="0"/>
    <n v="0"/>
    <n v="0"/>
    <s v="Wyoming"/>
    <d v="2021-12-01T00:00:00"/>
    <x v="0"/>
    <x v="3"/>
    <x v="0"/>
    <s v="Cheyenne Light Fuel &amp; Power Co"/>
    <x v="4"/>
    <x v="30"/>
  </r>
  <r>
    <n v="5"/>
    <n v="122"/>
    <x v="49"/>
    <s v="106000 Completed Constr not Classfd"/>
    <n v="1"/>
    <n v="0"/>
    <n v="0"/>
    <n v="0"/>
    <n v="0"/>
    <n v="0"/>
    <n v="0"/>
    <n v="0"/>
    <s v="Wyoming"/>
    <d v="2021-12-01T00:00:00"/>
    <x v="0"/>
    <x v="4"/>
    <x v="0"/>
    <s v="Cheyenne Light Fuel &amp; Power Co"/>
    <x v="4"/>
    <x v="30"/>
  </r>
  <r>
    <n v="5"/>
    <n v="122"/>
    <x v="49"/>
    <s v="106000 Completed Constr not Classfd"/>
    <n v="1"/>
    <n v="0"/>
    <n v="0"/>
    <n v="0"/>
    <n v="0"/>
    <n v="0"/>
    <n v="0"/>
    <n v="0"/>
    <s v="Wyoming"/>
    <d v="2021-12-01T00:00:00"/>
    <x v="0"/>
    <x v="5"/>
    <x v="0"/>
    <s v="Cheyenne Light Fuel &amp; Power Co"/>
    <x v="4"/>
    <x v="30"/>
  </r>
  <r>
    <n v="5"/>
    <n v="122"/>
    <x v="49"/>
    <s v="106000 Completed Constr not Classfd"/>
    <n v="1"/>
    <n v="0"/>
    <n v="0"/>
    <n v="0"/>
    <n v="0"/>
    <n v="0"/>
    <n v="0"/>
    <n v="0"/>
    <s v="Wyoming"/>
    <d v="2021-12-01T00:00:00"/>
    <x v="0"/>
    <x v="6"/>
    <x v="0"/>
    <s v="Cheyenne Light Fuel &amp; Power Co"/>
    <x v="4"/>
    <x v="30"/>
  </r>
  <r>
    <n v="5"/>
    <n v="122"/>
    <x v="49"/>
    <s v="106000 Completed Constr not Classfd"/>
    <n v="1"/>
    <n v="0"/>
    <n v="0"/>
    <n v="0"/>
    <n v="0"/>
    <n v="0"/>
    <n v="0"/>
    <n v="0"/>
    <s v="Wyoming"/>
    <d v="2021-12-01T00:00:00"/>
    <x v="0"/>
    <x v="7"/>
    <x v="0"/>
    <s v="Cheyenne Light Fuel &amp; Power Co"/>
    <x v="4"/>
    <x v="30"/>
  </r>
  <r>
    <n v="5"/>
    <n v="122"/>
    <x v="49"/>
    <s v="106000 Completed Constr not Classfd"/>
    <n v="1"/>
    <n v="0"/>
    <n v="0"/>
    <n v="0"/>
    <n v="0"/>
    <n v="0"/>
    <n v="0"/>
    <n v="0"/>
    <s v="Wyoming"/>
    <d v="2021-12-01T00:00:00"/>
    <x v="0"/>
    <x v="8"/>
    <x v="0"/>
    <s v="Cheyenne Light Fuel &amp; Power Co"/>
    <x v="4"/>
    <x v="30"/>
  </r>
  <r>
    <n v="5"/>
    <n v="122"/>
    <x v="49"/>
    <s v="106000 Completed Constr not Classfd"/>
    <n v="1"/>
    <n v="0"/>
    <n v="0"/>
    <n v="0"/>
    <n v="0"/>
    <n v="0"/>
    <n v="0"/>
    <n v="0"/>
    <s v="Wyoming"/>
    <d v="2021-12-01T00:00:00"/>
    <x v="0"/>
    <x v="9"/>
    <x v="0"/>
    <s v="Cheyenne Light Fuel &amp; Power Co"/>
    <x v="4"/>
    <x v="30"/>
  </r>
  <r>
    <n v="5"/>
    <n v="122"/>
    <x v="49"/>
    <s v="106000 Completed Constr not Classfd"/>
    <n v="1"/>
    <n v="0"/>
    <n v="0"/>
    <n v="0"/>
    <n v="0"/>
    <n v="0"/>
    <n v="0"/>
    <n v="0"/>
    <s v="Wyoming"/>
    <d v="2021-12-01T00:00:00"/>
    <x v="0"/>
    <x v="10"/>
    <x v="0"/>
    <s v="Cheyenne Light Fuel &amp; Power Co"/>
    <x v="4"/>
    <x v="30"/>
  </r>
  <r>
    <n v="5"/>
    <n v="122"/>
    <x v="49"/>
    <s v="106000 Completed Constr not Classfd"/>
    <n v="1"/>
    <n v="0"/>
    <n v="0"/>
    <n v="0"/>
    <n v="0"/>
    <n v="0"/>
    <n v="0"/>
    <n v="0"/>
    <s v="Wyoming"/>
    <d v="2021-12-01T00:00:00"/>
    <x v="0"/>
    <x v="11"/>
    <x v="0"/>
    <s v="Cheyenne Light Fuel &amp; Power Co"/>
    <x v="4"/>
    <x v="30"/>
  </r>
  <r>
    <n v="5"/>
    <n v="122"/>
    <x v="49"/>
    <s v="106000 Completed Constr not Classfd"/>
    <n v="1"/>
    <n v="0"/>
    <n v="0"/>
    <n v="0"/>
    <n v="0"/>
    <n v="0"/>
    <n v="0"/>
    <n v="0"/>
    <s v="Wyoming"/>
    <d v="2021-12-01T00:00:00"/>
    <x v="0"/>
    <x v="12"/>
    <x v="0"/>
    <s v="Cheyenne Light Fuel &amp; Power Co"/>
    <x v="4"/>
    <x v="30"/>
  </r>
  <r>
    <n v="5"/>
    <n v="122"/>
    <x v="50"/>
    <s v="106000 Completed Constr not Classfd"/>
    <n v="1"/>
    <n v="0"/>
    <n v="0"/>
    <n v="0"/>
    <n v="0"/>
    <n v="0"/>
    <n v="0"/>
    <n v="0"/>
    <s v="Wyoming"/>
    <d v="2021-12-01T00:00:00"/>
    <x v="0"/>
    <x v="0"/>
    <x v="0"/>
    <s v="Cheyenne Light Fuel &amp; Power Co"/>
    <x v="4"/>
    <x v="30"/>
  </r>
  <r>
    <n v="5"/>
    <n v="122"/>
    <x v="50"/>
    <s v="106000 Completed Constr not Classfd"/>
    <n v="1"/>
    <n v="0"/>
    <n v="0"/>
    <n v="0"/>
    <n v="0"/>
    <n v="0"/>
    <n v="0"/>
    <n v="0"/>
    <s v="Wyoming"/>
    <d v="2021-12-01T00:00:00"/>
    <x v="0"/>
    <x v="1"/>
    <x v="0"/>
    <s v="Cheyenne Light Fuel &amp; Power Co"/>
    <x v="4"/>
    <x v="30"/>
  </r>
  <r>
    <n v="5"/>
    <n v="122"/>
    <x v="50"/>
    <s v="106000 Completed Constr not Classfd"/>
    <n v="1"/>
    <n v="0"/>
    <n v="0"/>
    <n v="0"/>
    <n v="0"/>
    <n v="0"/>
    <n v="0"/>
    <n v="0"/>
    <s v="Wyoming"/>
    <d v="2021-12-01T00:00:00"/>
    <x v="0"/>
    <x v="2"/>
    <x v="0"/>
    <s v="Cheyenne Light Fuel &amp; Power Co"/>
    <x v="4"/>
    <x v="30"/>
  </r>
  <r>
    <n v="5"/>
    <n v="122"/>
    <x v="50"/>
    <s v="106000 Completed Constr not Classfd"/>
    <n v="1"/>
    <n v="0"/>
    <n v="0"/>
    <n v="0"/>
    <n v="0"/>
    <n v="0"/>
    <n v="0"/>
    <n v="0"/>
    <s v="Wyoming"/>
    <d v="2021-12-01T00:00:00"/>
    <x v="0"/>
    <x v="3"/>
    <x v="0"/>
    <s v="Cheyenne Light Fuel &amp; Power Co"/>
    <x v="4"/>
    <x v="30"/>
  </r>
  <r>
    <n v="5"/>
    <n v="122"/>
    <x v="50"/>
    <s v="106000 Completed Constr not Classfd"/>
    <n v="1"/>
    <n v="0"/>
    <n v="0"/>
    <n v="0"/>
    <n v="0"/>
    <n v="0"/>
    <n v="0"/>
    <n v="0"/>
    <s v="Wyoming"/>
    <d v="2021-12-01T00:00:00"/>
    <x v="0"/>
    <x v="4"/>
    <x v="0"/>
    <s v="Cheyenne Light Fuel &amp; Power Co"/>
    <x v="4"/>
    <x v="30"/>
  </r>
  <r>
    <n v="5"/>
    <n v="122"/>
    <x v="50"/>
    <s v="106000 Completed Constr not Classfd"/>
    <n v="1"/>
    <n v="0"/>
    <n v="0"/>
    <n v="0"/>
    <n v="0"/>
    <n v="0"/>
    <n v="0"/>
    <n v="0"/>
    <s v="Wyoming"/>
    <d v="2021-12-01T00:00:00"/>
    <x v="0"/>
    <x v="5"/>
    <x v="0"/>
    <s v="Cheyenne Light Fuel &amp; Power Co"/>
    <x v="4"/>
    <x v="30"/>
  </r>
  <r>
    <n v="5"/>
    <n v="122"/>
    <x v="50"/>
    <s v="106000 Completed Constr not Classfd"/>
    <n v="1"/>
    <n v="0"/>
    <n v="0"/>
    <n v="0"/>
    <n v="0"/>
    <n v="0"/>
    <n v="0"/>
    <n v="0"/>
    <s v="Wyoming"/>
    <d v="2021-12-01T00:00:00"/>
    <x v="0"/>
    <x v="6"/>
    <x v="0"/>
    <s v="Cheyenne Light Fuel &amp; Power Co"/>
    <x v="4"/>
    <x v="30"/>
  </r>
  <r>
    <n v="5"/>
    <n v="122"/>
    <x v="50"/>
    <s v="106000 Completed Constr not Classfd"/>
    <n v="1"/>
    <n v="0"/>
    <n v="0"/>
    <n v="0"/>
    <n v="0"/>
    <n v="0"/>
    <n v="0"/>
    <n v="0"/>
    <s v="Wyoming"/>
    <d v="2021-12-01T00:00:00"/>
    <x v="0"/>
    <x v="7"/>
    <x v="0"/>
    <s v="Cheyenne Light Fuel &amp; Power Co"/>
    <x v="4"/>
    <x v="30"/>
  </r>
  <r>
    <n v="5"/>
    <n v="122"/>
    <x v="50"/>
    <s v="106000 Completed Constr not Classfd"/>
    <n v="1"/>
    <n v="0"/>
    <n v="0"/>
    <n v="0"/>
    <n v="0"/>
    <n v="0"/>
    <n v="0"/>
    <n v="0"/>
    <s v="Wyoming"/>
    <d v="2021-12-01T00:00:00"/>
    <x v="0"/>
    <x v="8"/>
    <x v="0"/>
    <s v="Cheyenne Light Fuel &amp; Power Co"/>
    <x v="4"/>
    <x v="30"/>
  </r>
  <r>
    <n v="5"/>
    <n v="122"/>
    <x v="50"/>
    <s v="106000 Completed Constr not Classfd"/>
    <n v="1"/>
    <n v="0"/>
    <n v="0"/>
    <n v="0"/>
    <n v="0"/>
    <n v="0"/>
    <n v="0"/>
    <n v="0"/>
    <s v="Wyoming"/>
    <d v="2021-12-01T00:00:00"/>
    <x v="0"/>
    <x v="9"/>
    <x v="0"/>
    <s v="Cheyenne Light Fuel &amp; Power Co"/>
    <x v="4"/>
    <x v="30"/>
  </r>
  <r>
    <n v="5"/>
    <n v="122"/>
    <x v="50"/>
    <s v="106000 Completed Constr not Classfd"/>
    <n v="1"/>
    <n v="0"/>
    <n v="0"/>
    <n v="0"/>
    <n v="0"/>
    <n v="0"/>
    <n v="0"/>
    <n v="0"/>
    <s v="Wyoming"/>
    <d v="2021-12-01T00:00:00"/>
    <x v="0"/>
    <x v="10"/>
    <x v="0"/>
    <s v="Cheyenne Light Fuel &amp; Power Co"/>
    <x v="4"/>
    <x v="30"/>
  </r>
  <r>
    <n v="5"/>
    <n v="122"/>
    <x v="50"/>
    <s v="106000 Completed Constr not Classfd"/>
    <n v="1"/>
    <n v="0"/>
    <n v="0"/>
    <n v="0"/>
    <n v="0"/>
    <n v="0"/>
    <n v="0"/>
    <n v="0"/>
    <s v="Wyoming"/>
    <d v="2021-12-01T00:00:00"/>
    <x v="0"/>
    <x v="11"/>
    <x v="0"/>
    <s v="Cheyenne Light Fuel &amp; Power Co"/>
    <x v="4"/>
    <x v="30"/>
  </r>
  <r>
    <n v="5"/>
    <n v="122"/>
    <x v="50"/>
    <s v="106000 Completed Constr not Classfd"/>
    <n v="1"/>
    <n v="0"/>
    <n v="0"/>
    <n v="0"/>
    <n v="0"/>
    <n v="0"/>
    <n v="0"/>
    <n v="0"/>
    <s v="Wyoming"/>
    <d v="2021-12-01T00:00:00"/>
    <x v="0"/>
    <x v="12"/>
    <x v="0"/>
    <s v="Cheyenne Light Fuel &amp; Power Co"/>
    <x v="4"/>
    <x v="30"/>
  </r>
  <r>
    <n v="5"/>
    <n v="122"/>
    <x v="51"/>
    <s v="106000 Completed Constr not Classfd"/>
    <n v="1"/>
    <n v="0"/>
    <n v="0"/>
    <n v="0"/>
    <n v="0"/>
    <n v="0"/>
    <n v="0"/>
    <n v="0"/>
    <s v="Wyoming"/>
    <d v="2021-12-01T00:00:00"/>
    <x v="0"/>
    <x v="0"/>
    <x v="0"/>
    <s v="Cheyenne Light Fuel &amp; Power Co"/>
    <x v="4"/>
    <x v="31"/>
  </r>
  <r>
    <n v="5"/>
    <n v="122"/>
    <x v="51"/>
    <s v="106000 Completed Constr not Classfd"/>
    <n v="1"/>
    <n v="0"/>
    <n v="0"/>
    <n v="0"/>
    <n v="0"/>
    <n v="0"/>
    <n v="0"/>
    <n v="0"/>
    <s v="Wyoming"/>
    <d v="2021-12-01T00:00:00"/>
    <x v="0"/>
    <x v="1"/>
    <x v="0"/>
    <s v="Cheyenne Light Fuel &amp; Power Co"/>
    <x v="4"/>
    <x v="31"/>
  </r>
  <r>
    <n v="5"/>
    <n v="122"/>
    <x v="51"/>
    <s v="106000 Completed Constr not Classfd"/>
    <n v="1"/>
    <n v="0"/>
    <n v="0"/>
    <n v="0"/>
    <n v="0"/>
    <n v="0"/>
    <n v="0"/>
    <n v="0"/>
    <s v="Wyoming"/>
    <d v="2021-12-01T00:00:00"/>
    <x v="0"/>
    <x v="2"/>
    <x v="0"/>
    <s v="Cheyenne Light Fuel &amp; Power Co"/>
    <x v="4"/>
    <x v="31"/>
  </r>
  <r>
    <n v="5"/>
    <n v="122"/>
    <x v="51"/>
    <s v="106000 Completed Constr not Classfd"/>
    <n v="1"/>
    <n v="0"/>
    <n v="0"/>
    <n v="0"/>
    <n v="0"/>
    <n v="0"/>
    <n v="0"/>
    <n v="0"/>
    <s v="Wyoming"/>
    <d v="2021-12-01T00:00:00"/>
    <x v="0"/>
    <x v="3"/>
    <x v="0"/>
    <s v="Cheyenne Light Fuel &amp; Power Co"/>
    <x v="4"/>
    <x v="31"/>
  </r>
  <r>
    <n v="5"/>
    <n v="122"/>
    <x v="51"/>
    <s v="106000 Completed Constr not Classfd"/>
    <n v="1"/>
    <n v="0"/>
    <n v="0"/>
    <n v="0"/>
    <n v="0"/>
    <n v="0"/>
    <n v="0"/>
    <n v="0"/>
    <s v="Wyoming"/>
    <d v="2021-12-01T00:00:00"/>
    <x v="0"/>
    <x v="4"/>
    <x v="0"/>
    <s v="Cheyenne Light Fuel &amp; Power Co"/>
    <x v="4"/>
    <x v="31"/>
  </r>
  <r>
    <n v="5"/>
    <n v="122"/>
    <x v="51"/>
    <s v="106000 Completed Constr not Classfd"/>
    <n v="1"/>
    <n v="0"/>
    <n v="0"/>
    <n v="0"/>
    <n v="0"/>
    <n v="0"/>
    <n v="0"/>
    <n v="0"/>
    <s v="Wyoming"/>
    <d v="2021-12-01T00:00:00"/>
    <x v="0"/>
    <x v="5"/>
    <x v="0"/>
    <s v="Cheyenne Light Fuel &amp; Power Co"/>
    <x v="4"/>
    <x v="31"/>
  </r>
  <r>
    <n v="5"/>
    <n v="122"/>
    <x v="51"/>
    <s v="106000 Completed Constr not Classfd"/>
    <n v="1"/>
    <n v="0"/>
    <n v="0"/>
    <n v="0"/>
    <n v="0"/>
    <n v="0"/>
    <n v="0"/>
    <n v="0"/>
    <s v="Wyoming"/>
    <d v="2021-12-01T00:00:00"/>
    <x v="0"/>
    <x v="6"/>
    <x v="0"/>
    <s v="Cheyenne Light Fuel &amp; Power Co"/>
    <x v="4"/>
    <x v="31"/>
  </r>
  <r>
    <n v="5"/>
    <n v="122"/>
    <x v="51"/>
    <s v="106000 Completed Constr not Classfd"/>
    <n v="1"/>
    <n v="0"/>
    <n v="0"/>
    <n v="0"/>
    <n v="0"/>
    <n v="0"/>
    <n v="0"/>
    <n v="0"/>
    <s v="Wyoming"/>
    <d v="2021-12-01T00:00:00"/>
    <x v="0"/>
    <x v="7"/>
    <x v="0"/>
    <s v="Cheyenne Light Fuel &amp; Power Co"/>
    <x v="4"/>
    <x v="31"/>
  </r>
  <r>
    <n v="5"/>
    <n v="122"/>
    <x v="51"/>
    <s v="106000 Completed Constr not Classfd"/>
    <n v="1"/>
    <n v="0"/>
    <n v="0"/>
    <n v="0"/>
    <n v="0"/>
    <n v="0"/>
    <n v="0"/>
    <n v="0"/>
    <s v="Wyoming"/>
    <d v="2021-12-01T00:00:00"/>
    <x v="0"/>
    <x v="8"/>
    <x v="0"/>
    <s v="Cheyenne Light Fuel &amp; Power Co"/>
    <x v="4"/>
    <x v="31"/>
  </r>
  <r>
    <n v="5"/>
    <n v="122"/>
    <x v="51"/>
    <s v="106000 Completed Constr not Classfd"/>
    <n v="1"/>
    <n v="0"/>
    <n v="0"/>
    <n v="0"/>
    <n v="0"/>
    <n v="0"/>
    <n v="0"/>
    <n v="0"/>
    <s v="Wyoming"/>
    <d v="2021-12-01T00:00:00"/>
    <x v="0"/>
    <x v="9"/>
    <x v="0"/>
    <s v="Cheyenne Light Fuel &amp; Power Co"/>
    <x v="4"/>
    <x v="31"/>
  </r>
  <r>
    <n v="5"/>
    <n v="122"/>
    <x v="51"/>
    <s v="106000 Completed Constr not Classfd"/>
    <n v="1"/>
    <n v="0"/>
    <n v="0"/>
    <n v="0"/>
    <n v="0"/>
    <n v="0"/>
    <n v="0"/>
    <n v="0"/>
    <s v="Wyoming"/>
    <d v="2021-12-01T00:00:00"/>
    <x v="0"/>
    <x v="10"/>
    <x v="0"/>
    <s v="Cheyenne Light Fuel &amp; Power Co"/>
    <x v="4"/>
    <x v="31"/>
  </r>
  <r>
    <n v="5"/>
    <n v="122"/>
    <x v="51"/>
    <s v="106000 Completed Constr not Classfd"/>
    <n v="1"/>
    <n v="0"/>
    <n v="0"/>
    <n v="0"/>
    <n v="0"/>
    <n v="0"/>
    <n v="0"/>
    <n v="0"/>
    <s v="Wyoming"/>
    <d v="2021-12-01T00:00:00"/>
    <x v="0"/>
    <x v="11"/>
    <x v="0"/>
    <s v="Cheyenne Light Fuel &amp; Power Co"/>
    <x v="4"/>
    <x v="31"/>
  </r>
  <r>
    <n v="5"/>
    <n v="122"/>
    <x v="51"/>
    <s v="106000 Completed Constr not Classfd"/>
    <n v="1"/>
    <n v="0"/>
    <n v="0"/>
    <n v="0"/>
    <n v="0"/>
    <n v="0"/>
    <n v="0"/>
    <n v="0"/>
    <s v="Wyoming"/>
    <d v="2021-12-01T00:00:00"/>
    <x v="0"/>
    <x v="12"/>
    <x v="0"/>
    <s v="Cheyenne Light Fuel &amp; Power Co"/>
    <x v="4"/>
    <x v="31"/>
  </r>
  <r>
    <n v="5"/>
    <n v="122"/>
    <x v="52"/>
    <s v="106000 Completed Constr not Classfd"/>
    <n v="1"/>
    <n v="0"/>
    <n v="0"/>
    <n v="0"/>
    <n v="0"/>
    <n v="0"/>
    <n v="0"/>
    <n v="0"/>
    <s v="Wyoming"/>
    <d v="2021-12-01T00:00:00"/>
    <x v="0"/>
    <x v="0"/>
    <x v="0"/>
    <s v="Cheyenne Light Fuel &amp; Power Co"/>
    <x v="4"/>
    <x v="31"/>
  </r>
  <r>
    <n v="5"/>
    <n v="122"/>
    <x v="52"/>
    <s v="106000 Completed Constr not Classfd"/>
    <n v="1"/>
    <n v="0"/>
    <n v="0"/>
    <n v="0"/>
    <n v="0"/>
    <n v="0"/>
    <n v="0"/>
    <n v="0"/>
    <s v="Wyoming"/>
    <d v="2021-12-01T00:00:00"/>
    <x v="0"/>
    <x v="1"/>
    <x v="0"/>
    <s v="Cheyenne Light Fuel &amp; Power Co"/>
    <x v="4"/>
    <x v="31"/>
  </r>
  <r>
    <n v="5"/>
    <n v="122"/>
    <x v="52"/>
    <s v="106000 Completed Constr not Classfd"/>
    <n v="1"/>
    <n v="0"/>
    <n v="0"/>
    <n v="0"/>
    <n v="0"/>
    <n v="0"/>
    <n v="0"/>
    <n v="0"/>
    <s v="Wyoming"/>
    <d v="2021-12-01T00:00:00"/>
    <x v="0"/>
    <x v="2"/>
    <x v="0"/>
    <s v="Cheyenne Light Fuel &amp; Power Co"/>
    <x v="4"/>
    <x v="31"/>
  </r>
  <r>
    <n v="5"/>
    <n v="122"/>
    <x v="52"/>
    <s v="106000 Completed Constr not Classfd"/>
    <n v="1"/>
    <n v="0"/>
    <n v="0"/>
    <n v="0"/>
    <n v="0"/>
    <n v="0"/>
    <n v="0"/>
    <n v="0"/>
    <s v="Wyoming"/>
    <d v="2021-12-01T00:00:00"/>
    <x v="0"/>
    <x v="3"/>
    <x v="0"/>
    <s v="Cheyenne Light Fuel &amp; Power Co"/>
    <x v="4"/>
    <x v="31"/>
  </r>
  <r>
    <n v="5"/>
    <n v="122"/>
    <x v="52"/>
    <s v="106000 Completed Constr not Classfd"/>
    <n v="1"/>
    <n v="0"/>
    <n v="0"/>
    <n v="0"/>
    <n v="0"/>
    <n v="0"/>
    <n v="0"/>
    <n v="0"/>
    <s v="Wyoming"/>
    <d v="2021-12-01T00:00:00"/>
    <x v="0"/>
    <x v="4"/>
    <x v="0"/>
    <s v="Cheyenne Light Fuel &amp; Power Co"/>
    <x v="4"/>
    <x v="31"/>
  </r>
  <r>
    <n v="5"/>
    <n v="122"/>
    <x v="52"/>
    <s v="106000 Completed Constr not Classfd"/>
    <n v="1"/>
    <n v="0"/>
    <n v="0"/>
    <n v="0"/>
    <n v="0"/>
    <n v="0"/>
    <n v="0"/>
    <n v="0"/>
    <s v="Wyoming"/>
    <d v="2021-12-01T00:00:00"/>
    <x v="0"/>
    <x v="5"/>
    <x v="0"/>
    <s v="Cheyenne Light Fuel &amp; Power Co"/>
    <x v="4"/>
    <x v="31"/>
  </r>
  <r>
    <n v="5"/>
    <n v="122"/>
    <x v="52"/>
    <s v="106000 Completed Constr not Classfd"/>
    <n v="1"/>
    <n v="0"/>
    <n v="0"/>
    <n v="0"/>
    <n v="0"/>
    <n v="0"/>
    <n v="0"/>
    <n v="0"/>
    <s v="Wyoming"/>
    <d v="2021-12-01T00:00:00"/>
    <x v="0"/>
    <x v="6"/>
    <x v="0"/>
    <s v="Cheyenne Light Fuel &amp; Power Co"/>
    <x v="4"/>
    <x v="31"/>
  </r>
  <r>
    <n v="5"/>
    <n v="122"/>
    <x v="52"/>
    <s v="106000 Completed Constr not Classfd"/>
    <n v="1"/>
    <n v="0"/>
    <n v="0"/>
    <n v="0"/>
    <n v="0"/>
    <n v="0"/>
    <n v="0"/>
    <n v="0"/>
    <s v="Wyoming"/>
    <d v="2021-12-01T00:00:00"/>
    <x v="0"/>
    <x v="7"/>
    <x v="0"/>
    <s v="Cheyenne Light Fuel &amp; Power Co"/>
    <x v="4"/>
    <x v="31"/>
  </r>
  <r>
    <n v="5"/>
    <n v="122"/>
    <x v="52"/>
    <s v="106000 Completed Constr not Classfd"/>
    <n v="1"/>
    <n v="0"/>
    <n v="0"/>
    <n v="0"/>
    <n v="0"/>
    <n v="0"/>
    <n v="0"/>
    <n v="0"/>
    <s v="Wyoming"/>
    <d v="2021-12-01T00:00:00"/>
    <x v="0"/>
    <x v="8"/>
    <x v="0"/>
    <s v="Cheyenne Light Fuel &amp; Power Co"/>
    <x v="4"/>
    <x v="31"/>
  </r>
  <r>
    <n v="5"/>
    <n v="122"/>
    <x v="52"/>
    <s v="106000 Completed Constr not Classfd"/>
    <n v="1"/>
    <n v="0"/>
    <n v="0"/>
    <n v="0"/>
    <n v="0"/>
    <n v="0"/>
    <n v="0"/>
    <n v="0"/>
    <s v="Wyoming"/>
    <d v="2021-12-01T00:00:00"/>
    <x v="0"/>
    <x v="9"/>
    <x v="0"/>
    <s v="Cheyenne Light Fuel &amp; Power Co"/>
    <x v="4"/>
    <x v="31"/>
  </r>
  <r>
    <n v="5"/>
    <n v="122"/>
    <x v="52"/>
    <s v="106000 Completed Constr not Classfd"/>
    <n v="1"/>
    <n v="0"/>
    <n v="0"/>
    <n v="0"/>
    <n v="0"/>
    <n v="0"/>
    <n v="0"/>
    <n v="0"/>
    <s v="Wyoming"/>
    <d v="2021-12-01T00:00:00"/>
    <x v="0"/>
    <x v="10"/>
    <x v="0"/>
    <s v="Cheyenne Light Fuel &amp; Power Co"/>
    <x v="4"/>
    <x v="31"/>
  </r>
  <r>
    <n v="5"/>
    <n v="122"/>
    <x v="52"/>
    <s v="106000 Completed Constr not Classfd"/>
    <n v="1"/>
    <n v="0"/>
    <n v="0"/>
    <n v="0"/>
    <n v="0"/>
    <n v="0"/>
    <n v="0"/>
    <n v="0"/>
    <s v="Wyoming"/>
    <d v="2021-12-01T00:00:00"/>
    <x v="0"/>
    <x v="11"/>
    <x v="0"/>
    <s v="Cheyenne Light Fuel &amp; Power Co"/>
    <x v="4"/>
    <x v="31"/>
  </r>
  <r>
    <n v="5"/>
    <n v="122"/>
    <x v="52"/>
    <s v="106000 Completed Constr not Classfd"/>
    <n v="1"/>
    <n v="0"/>
    <n v="0"/>
    <n v="0"/>
    <n v="0"/>
    <n v="0"/>
    <n v="0"/>
    <n v="0"/>
    <s v="Wyoming"/>
    <d v="2021-12-01T00:00:00"/>
    <x v="0"/>
    <x v="12"/>
    <x v="0"/>
    <s v="Cheyenne Light Fuel &amp; Power Co"/>
    <x v="4"/>
    <x v="31"/>
  </r>
  <r>
    <n v="5"/>
    <n v="122"/>
    <x v="53"/>
    <s v="106000 Completed Constr not Classfd"/>
    <n v="1"/>
    <n v="1521639.31"/>
    <n v="-1377766.19"/>
    <n v="0"/>
    <n v="0"/>
    <n v="0"/>
    <n v="0"/>
    <n v="143873.12"/>
    <s v="Wyoming"/>
    <d v="2021-12-01T00:00:00"/>
    <x v="0"/>
    <x v="0"/>
    <x v="0"/>
    <s v="Cheyenne Light Fuel &amp; Power Co"/>
    <x v="4"/>
    <x v="32"/>
  </r>
  <r>
    <n v="5"/>
    <n v="122"/>
    <x v="53"/>
    <s v="106000 Completed Constr not Classfd"/>
    <n v="1"/>
    <n v="143873.12"/>
    <n v="944.96"/>
    <n v="0"/>
    <n v="0"/>
    <n v="0"/>
    <n v="0"/>
    <n v="144818.08000000002"/>
    <s v="Wyoming"/>
    <d v="2021-12-01T00:00:00"/>
    <x v="0"/>
    <x v="1"/>
    <x v="0"/>
    <s v="Cheyenne Light Fuel &amp; Power Co"/>
    <x v="4"/>
    <x v="32"/>
  </r>
  <r>
    <n v="5"/>
    <n v="122"/>
    <x v="53"/>
    <s v="106000 Completed Constr not Classfd"/>
    <n v="1"/>
    <n v="144818.08000000002"/>
    <n v="6831432.5700000003"/>
    <n v="0"/>
    <n v="0"/>
    <n v="0"/>
    <n v="0"/>
    <n v="6976250.6500000004"/>
    <s v="Wyoming"/>
    <d v="2021-12-01T00:00:00"/>
    <x v="0"/>
    <x v="2"/>
    <x v="0"/>
    <s v="Cheyenne Light Fuel &amp; Power Co"/>
    <x v="4"/>
    <x v="32"/>
  </r>
  <r>
    <n v="5"/>
    <n v="122"/>
    <x v="53"/>
    <s v="106000 Completed Constr not Classfd"/>
    <n v="1"/>
    <n v="6976250.6500000004"/>
    <n v="54392.66"/>
    <n v="0"/>
    <n v="0"/>
    <n v="0"/>
    <n v="0"/>
    <n v="7030643.3099999996"/>
    <s v="Wyoming"/>
    <d v="2021-12-01T00:00:00"/>
    <x v="0"/>
    <x v="3"/>
    <x v="0"/>
    <s v="Cheyenne Light Fuel &amp; Power Co"/>
    <x v="4"/>
    <x v="32"/>
  </r>
  <r>
    <n v="5"/>
    <n v="122"/>
    <x v="53"/>
    <s v="106000 Completed Constr not Classfd"/>
    <n v="1"/>
    <n v="7030643.3099999996"/>
    <n v="-105012.02"/>
    <n v="0"/>
    <n v="0"/>
    <n v="0"/>
    <n v="0"/>
    <n v="6925631.29"/>
    <s v="Wyoming"/>
    <d v="2021-12-01T00:00:00"/>
    <x v="0"/>
    <x v="4"/>
    <x v="0"/>
    <s v="Cheyenne Light Fuel &amp; Power Co"/>
    <x v="4"/>
    <x v="32"/>
  </r>
  <r>
    <n v="5"/>
    <n v="122"/>
    <x v="53"/>
    <s v="106000 Completed Constr not Classfd"/>
    <n v="1"/>
    <n v="6925631.29"/>
    <n v="-13468.07"/>
    <n v="0"/>
    <n v="0"/>
    <n v="0"/>
    <n v="0"/>
    <n v="6912163.2199999997"/>
    <s v="Wyoming"/>
    <d v="2021-12-01T00:00:00"/>
    <x v="0"/>
    <x v="5"/>
    <x v="0"/>
    <s v="Cheyenne Light Fuel &amp; Power Co"/>
    <x v="4"/>
    <x v="32"/>
  </r>
  <r>
    <n v="5"/>
    <n v="122"/>
    <x v="53"/>
    <s v="106000 Completed Constr not Classfd"/>
    <n v="1"/>
    <n v="6912163.2199999997"/>
    <n v="-6912163.2199999997"/>
    <n v="0"/>
    <n v="0"/>
    <n v="0"/>
    <n v="0"/>
    <n v="0"/>
    <s v="Wyoming"/>
    <d v="2021-12-01T00:00:00"/>
    <x v="0"/>
    <x v="6"/>
    <x v="0"/>
    <s v="Cheyenne Light Fuel &amp; Power Co"/>
    <x v="4"/>
    <x v="32"/>
  </r>
  <r>
    <n v="5"/>
    <n v="122"/>
    <x v="53"/>
    <s v="106000 Completed Constr not Classfd"/>
    <n v="1"/>
    <n v="0"/>
    <n v="9150073.0299999993"/>
    <n v="0"/>
    <n v="0"/>
    <n v="0"/>
    <n v="0"/>
    <n v="9150073.0299999993"/>
    <s v="Wyoming"/>
    <d v="2021-12-01T00:00:00"/>
    <x v="0"/>
    <x v="7"/>
    <x v="0"/>
    <s v="Cheyenne Light Fuel &amp; Power Co"/>
    <x v="4"/>
    <x v="32"/>
  </r>
  <r>
    <n v="5"/>
    <n v="122"/>
    <x v="53"/>
    <s v="106000 Completed Constr not Classfd"/>
    <n v="1"/>
    <n v="9150073.0299999993"/>
    <n v="89441.430000000008"/>
    <n v="0"/>
    <n v="0"/>
    <n v="0"/>
    <n v="0"/>
    <n v="9239514.4600000009"/>
    <s v="Wyoming"/>
    <d v="2021-12-01T00:00:00"/>
    <x v="0"/>
    <x v="8"/>
    <x v="0"/>
    <s v="Cheyenne Light Fuel &amp; Power Co"/>
    <x v="4"/>
    <x v="32"/>
  </r>
  <r>
    <n v="5"/>
    <n v="122"/>
    <x v="53"/>
    <s v="106000 Completed Constr not Classfd"/>
    <n v="1"/>
    <n v="9239514.4600000009"/>
    <n v="20630.05"/>
    <n v="0"/>
    <n v="0"/>
    <n v="0"/>
    <n v="0"/>
    <n v="9260144.5099999998"/>
    <s v="Wyoming"/>
    <d v="2021-12-01T00:00:00"/>
    <x v="0"/>
    <x v="9"/>
    <x v="0"/>
    <s v="Cheyenne Light Fuel &amp; Power Co"/>
    <x v="4"/>
    <x v="32"/>
  </r>
  <r>
    <n v="5"/>
    <n v="122"/>
    <x v="53"/>
    <s v="106000 Completed Constr not Classfd"/>
    <n v="1"/>
    <n v="9260144.5099999998"/>
    <n v="21111.83"/>
    <n v="0"/>
    <n v="0"/>
    <n v="0"/>
    <n v="0"/>
    <n v="9281256.3399999999"/>
    <s v="Wyoming"/>
    <d v="2021-12-01T00:00:00"/>
    <x v="0"/>
    <x v="10"/>
    <x v="0"/>
    <s v="Cheyenne Light Fuel &amp; Power Co"/>
    <x v="4"/>
    <x v="32"/>
  </r>
  <r>
    <n v="5"/>
    <n v="122"/>
    <x v="53"/>
    <s v="106000 Completed Constr not Classfd"/>
    <n v="1"/>
    <n v="9281256.3399999999"/>
    <n v="13894.51"/>
    <n v="0"/>
    <n v="0"/>
    <n v="0"/>
    <n v="0"/>
    <n v="9295150.8499999996"/>
    <s v="Wyoming"/>
    <d v="2021-12-01T00:00:00"/>
    <x v="0"/>
    <x v="11"/>
    <x v="0"/>
    <s v="Cheyenne Light Fuel &amp; Power Co"/>
    <x v="4"/>
    <x v="32"/>
  </r>
  <r>
    <n v="5"/>
    <n v="122"/>
    <x v="53"/>
    <s v="106000 Completed Constr not Classfd"/>
    <n v="1"/>
    <n v="9295150.8499999996"/>
    <n v="65.83"/>
    <n v="0"/>
    <n v="0"/>
    <n v="0"/>
    <n v="0"/>
    <n v="9295216.6799999997"/>
    <s v="Wyoming"/>
    <d v="2021-12-01T00:00:00"/>
    <x v="0"/>
    <x v="12"/>
    <x v="0"/>
    <s v="Cheyenne Light Fuel &amp; Power Co"/>
    <x v="4"/>
    <x v="32"/>
  </r>
  <r>
    <n v="5"/>
    <n v="122"/>
    <x v="54"/>
    <s v="106000 Completed Constr not Classfd"/>
    <n v="1"/>
    <n v="1011074.75"/>
    <n v="-578171.66"/>
    <n v="0"/>
    <n v="0"/>
    <n v="0"/>
    <n v="0"/>
    <n v="432903.09"/>
    <s v="Wyoming"/>
    <d v="2021-12-01T00:00:00"/>
    <x v="0"/>
    <x v="0"/>
    <x v="0"/>
    <s v="Cheyenne Light Fuel &amp; Power Co"/>
    <x v="4"/>
    <x v="33"/>
  </r>
  <r>
    <n v="5"/>
    <n v="122"/>
    <x v="54"/>
    <s v="106000 Completed Constr not Classfd"/>
    <n v="1"/>
    <n v="432903.09"/>
    <n v="144757.62"/>
    <n v="0"/>
    <n v="0"/>
    <n v="0"/>
    <n v="0"/>
    <n v="577660.71"/>
    <s v="Wyoming"/>
    <d v="2021-12-01T00:00:00"/>
    <x v="0"/>
    <x v="1"/>
    <x v="0"/>
    <s v="Cheyenne Light Fuel &amp; Power Co"/>
    <x v="4"/>
    <x v="33"/>
  </r>
  <r>
    <n v="5"/>
    <n v="122"/>
    <x v="54"/>
    <s v="106000 Completed Constr not Classfd"/>
    <n v="1"/>
    <n v="577660.71"/>
    <n v="666410.78"/>
    <n v="0"/>
    <n v="0"/>
    <n v="0"/>
    <n v="0"/>
    <n v="1244071.49"/>
    <s v="Wyoming"/>
    <d v="2021-12-01T00:00:00"/>
    <x v="0"/>
    <x v="2"/>
    <x v="0"/>
    <s v="Cheyenne Light Fuel &amp; Power Co"/>
    <x v="4"/>
    <x v="33"/>
  </r>
  <r>
    <n v="5"/>
    <n v="122"/>
    <x v="54"/>
    <s v="106000 Completed Constr not Classfd"/>
    <n v="1"/>
    <n v="1244071.49"/>
    <n v="17918.37"/>
    <n v="0"/>
    <n v="0"/>
    <n v="0"/>
    <n v="0"/>
    <n v="1261989.8600000001"/>
    <s v="Wyoming"/>
    <d v="2021-12-01T00:00:00"/>
    <x v="0"/>
    <x v="3"/>
    <x v="0"/>
    <s v="Cheyenne Light Fuel &amp; Power Co"/>
    <x v="4"/>
    <x v="33"/>
  </r>
  <r>
    <n v="5"/>
    <n v="122"/>
    <x v="54"/>
    <s v="106000 Completed Constr not Classfd"/>
    <n v="1"/>
    <n v="1261989.8600000001"/>
    <n v="213772.53"/>
    <n v="0"/>
    <n v="0"/>
    <n v="0"/>
    <n v="0"/>
    <n v="1475762.3900000001"/>
    <s v="Wyoming"/>
    <d v="2021-12-01T00:00:00"/>
    <x v="0"/>
    <x v="4"/>
    <x v="0"/>
    <s v="Cheyenne Light Fuel &amp; Power Co"/>
    <x v="4"/>
    <x v="33"/>
  </r>
  <r>
    <n v="5"/>
    <n v="122"/>
    <x v="54"/>
    <s v="106000 Completed Constr not Classfd"/>
    <n v="1"/>
    <n v="1475762.3900000001"/>
    <n v="269513.59000000003"/>
    <n v="0"/>
    <n v="0"/>
    <n v="0"/>
    <n v="0"/>
    <n v="1745275.98"/>
    <s v="Wyoming"/>
    <d v="2021-12-01T00:00:00"/>
    <x v="0"/>
    <x v="5"/>
    <x v="0"/>
    <s v="Cheyenne Light Fuel &amp; Power Co"/>
    <x v="4"/>
    <x v="33"/>
  </r>
  <r>
    <n v="5"/>
    <n v="122"/>
    <x v="54"/>
    <s v="106000 Completed Constr not Classfd"/>
    <n v="1"/>
    <n v="1745275.98"/>
    <n v="-241138.68"/>
    <n v="0"/>
    <n v="0"/>
    <n v="0"/>
    <n v="0"/>
    <n v="1504137.3"/>
    <s v="Wyoming"/>
    <d v="2021-12-01T00:00:00"/>
    <x v="0"/>
    <x v="6"/>
    <x v="0"/>
    <s v="Cheyenne Light Fuel &amp; Power Co"/>
    <x v="4"/>
    <x v="33"/>
  </r>
  <r>
    <n v="5"/>
    <n v="122"/>
    <x v="54"/>
    <s v="106000 Completed Constr not Classfd"/>
    <n v="1"/>
    <n v="1504137.3"/>
    <n v="-103652.97"/>
    <n v="0"/>
    <n v="0"/>
    <n v="0"/>
    <n v="0"/>
    <n v="1400484.33"/>
    <s v="Wyoming"/>
    <d v="2021-12-01T00:00:00"/>
    <x v="0"/>
    <x v="7"/>
    <x v="0"/>
    <s v="Cheyenne Light Fuel &amp; Power Co"/>
    <x v="4"/>
    <x v="33"/>
  </r>
  <r>
    <n v="5"/>
    <n v="122"/>
    <x v="54"/>
    <s v="106000 Completed Constr not Classfd"/>
    <n v="1"/>
    <n v="1400484.33"/>
    <n v="417027.08"/>
    <n v="0"/>
    <n v="0"/>
    <n v="0"/>
    <n v="0"/>
    <n v="1817511.4100000001"/>
    <s v="Wyoming"/>
    <d v="2021-12-01T00:00:00"/>
    <x v="0"/>
    <x v="8"/>
    <x v="0"/>
    <s v="Cheyenne Light Fuel &amp; Power Co"/>
    <x v="4"/>
    <x v="33"/>
  </r>
  <r>
    <n v="5"/>
    <n v="122"/>
    <x v="54"/>
    <s v="106000 Completed Constr not Classfd"/>
    <n v="1"/>
    <n v="1817511.4100000001"/>
    <n v="271699.32"/>
    <n v="0"/>
    <n v="0"/>
    <n v="0"/>
    <n v="0"/>
    <n v="2089210.73"/>
    <s v="Wyoming"/>
    <d v="2021-12-01T00:00:00"/>
    <x v="0"/>
    <x v="9"/>
    <x v="0"/>
    <s v="Cheyenne Light Fuel &amp; Power Co"/>
    <x v="4"/>
    <x v="33"/>
  </r>
  <r>
    <n v="5"/>
    <n v="122"/>
    <x v="54"/>
    <s v="106000 Completed Constr not Classfd"/>
    <n v="1"/>
    <n v="2089210.73"/>
    <n v="204527.32"/>
    <n v="0"/>
    <n v="0"/>
    <n v="0"/>
    <n v="0"/>
    <n v="2293738.0499999998"/>
    <s v="Wyoming"/>
    <d v="2021-12-01T00:00:00"/>
    <x v="0"/>
    <x v="10"/>
    <x v="0"/>
    <s v="Cheyenne Light Fuel &amp; Power Co"/>
    <x v="4"/>
    <x v="33"/>
  </r>
  <r>
    <n v="5"/>
    <n v="122"/>
    <x v="54"/>
    <s v="106000 Completed Constr not Classfd"/>
    <n v="1"/>
    <n v="2293738.0499999998"/>
    <n v="-323857.94"/>
    <n v="0"/>
    <n v="0"/>
    <n v="0"/>
    <n v="0"/>
    <n v="1969880.1099999999"/>
    <s v="Wyoming"/>
    <d v="2021-12-01T00:00:00"/>
    <x v="0"/>
    <x v="11"/>
    <x v="0"/>
    <s v="Cheyenne Light Fuel &amp; Power Co"/>
    <x v="4"/>
    <x v="33"/>
  </r>
  <r>
    <n v="5"/>
    <n v="122"/>
    <x v="54"/>
    <s v="106000 Completed Constr not Classfd"/>
    <n v="1"/>
    <n v="1969880.1099999999"/>
    <n v="270867.8"/>
    <n v="0"/>
    <n v="0"/>
    <n v="0"/>
    <n v="0"/>
    <n v="2240747.91"/>
    <s v="Wyoming"/>
    <d v="2021-12-01T00:00:00"/>
    <x v="0"/>
    <x v="12"/>
    <x v="0"/>
    <s v="Cheyenne Light Fuel &amp; Power Co"/>
    <x v="4"/>
    <x v="33"/>
  </r>
  <r>
    <n v="5"/>
    <n v="122"/>
    <x v="55"/>
    <s v="106000 Completed Constr not Classfd"/>
    <n v="1"/>
    <n v="136756.04999999999"/>
    <n v="-96565.64"/>
    <n v="0"/>
    <n v="0"/>
    <n v="0"/>
    <n v="0"/>
    <n v="40190.410000000003"/>
    <s v="Wyoming"/>
    <d v="2021-12-01T00:00:00"/>
    <x v="0"/>
    <x v="0"/>
    <x v="0"/>
    <s v="Cheyenne Light Fuel &amp; Power Co"/>
    <x v="4"/>
    <x v="34"/>
  </r>
  <r>
    <n v="5"/>
    <n v="122"/>
    <x v="55"/>
    <s v="106000 Completed Constr not Classfd"/>
    <n v="1"/>
    <n v="40190.410000000003"/>
    <n v="132490.12"/>
    <n v="0"/>
    <n v="0"/>
    <n v="0"/>
    <n v="0"/>
    <n v="172680.53"/>
    <s v="Wyoming"/>
    <d v="2021-12-01T00:00:00"/>
    <x v="0"/>
    <x v="1"/>
    <x v="0"/>
    <s v="Cheyenne Light Fuel &amp; Power Co"/>
    <x v="4"/>
    <x v="34"/>
  </r>
  <r>
    <n v="5"/>
    <n v="122"/>
    <x v="55"/>
    <s v="106000 Completed Constr not Classfd"/>
    <n v="1"/>
    <n v="172680.53"/>
    <n v="256273.75"/>
    <n v="0"/>
    <n v="0"/>
    <n v="0"/>
    <n v="0"/>
    <n v="428954.28"/>
    <s v="Wyoming"/>
    <d v="2021-12-01T00:00:00"/>
    <x v="0"/>
    <x v="2"/>
    <x v="0"/>
    <s v="Cheyenne Light Fuel &amp; Power Co"/>
    <x v="4"/>
    <x v="34"/>
  </r>
  <r>
    <n v="5"/>
    <n v="122"/>
    <x v="55"/>
    <s v="106000 Completed Constr not Classfd"/>
    <n v="1"/>
    <n v="428954.28"/>
    <n v="-2123.0500000000002"/>
    <n v="0"/>
    <n v="0"/>
    <n v="0"/>
    <n v="0"/>
    <n v="426831.23"/>
    <s v="Wyoming"/>
    <d v="2021-12-01T00:00:00"/>
    <x v="0"/>
    <x v="3"/>
    <x v="0"/>
    <s v="Cheyenne Light Fuel &amp; Power Co"/>
    <x v="4"/>
    <x v="34"/>
  </r>
  <r>
    <n v="5"/>
    <n v="122"/>
    <x v="55"/>
    <s v="106000 Completed Constr not Classfd"/>
    <n v="1"/>
    <n v="426831.23"/>
    <n v="289396.40000000002"/>
    <n v="0"/>
    <n v="0"/>
    <n v="0"/>
    <n v="0"/>
    <n v="716227.63"/>
    <s v="Wyoming"/>
    <d v="2021-12-01T00:00:00"/>
    <x v="0"/>
    <x v="4"/>
    <x v="0"/>
    <s v="Cheyenne Light Fuel &amp; Power Co"/>
    <x v="4"/>
    <x v="34"/>
  </r>
  <r>
    <n v="5"/>
    <n v="122"/>
    <x v="55"/>
    <s v="106000 Completed Constr not Classfd"/>
    <n v="1"/>
    <n v="716227.63"/>
    <n v="162222.12"/>
    <n v="0"/>
    <n v="0"/>
    <n v="0"/>
    <n v="0"/>
    <n v="878449.75"/>
    <s v="Wyoming"/>
    <d v="2021-12-01T00:00:00"/>
    <x v="0"/>
    <x v="5"/>
    <x v="0"/>
    <s v="Cheyenne Light Fuel &amp; Power Co"/>
    <x v="4"/>
    <x v="34"/>
  </r>
  <r>
    <n v="5"/>
    <n v="122"/>
    <x v="55"/>
    <s v="106000 Completed Constr not Classfd"/>
    <n v="1"/>
    <n v="878449.75"/>
    <n v="-205219.9"/>
    <n v="0"/>
    <n v="0"/>
    <n v="0"/>
    <n v="0"/>
    <n v="673229.85"/>
    <s v="Wyoming"/>
    <d v="2021-12-01T00:00:00"/>
    <x v="0"/>
    <x v="6"/>
    <x v="0"/>
    <s v="Cheyenne Light Fuel &amp; Power Co"/>
    <x v="4"/>
    <x v="34"/>
  </r>
  <r>
    <n v="5"/>
    <n v="122"/>
    <x v="55"/>
    <s v="106000 Completed Constr not Classfd"/>
    <n v="1"/>
    <n v="673229.85"/>
    <n v="71851.59"/>
    <n v="0"/>
    <n v="0"/>
    <n v="0"/>
    <n v="0"/>
    <n v="745081.44000000006"/>
    <s v="Wyoming"/>
    <d v="2021-12-01T00:00:00"/>
    <x v="0"/>
    <x v="7"/>
    <x v="0"/>
    <s v="Cheyenne Light Fuel &amp; Power Co"/>
    <x v="4"/>
    <x v="34"/>
  </r>
  <r>
    <n v="5"/>
    <n v="122"/>
    <x v="55"/>
    <s v="106000 Completed Constr not Classfd"/>
    <n v="1"/>
    <n v="745081.44000000006"/>
    <n v="64261.58"/>
    <n v="0"/>
    <n v="0"/>
    <n v="0"/>
    <n v="0"/>
    <n v="809343.02"/>
    <s v="Wyoming"/>
    <d v="2021-12-01T00:00:00"/>
    <x v="0"/>
    <x v="8"/>
    <x v="0"/>
    <s v="Cheyenne Light Fuel &amp; Power Co"/>
    <x v="4"/>
    <x v="34"/>
  </r>
  <r>
    <n v="5"/>
    <n v="122"/>
    <x v="55"/>
    <s v="106000 Completed Constr not Classfd"/>
    <n v="1"/>
    <n v="809343.02"/>
    <n v="-72296.790000000008"/>
    <n v="0"/>
    <n v="0"/>
    <n v="0"/>
    <n v="0"/>
    <n v="737046.23"/>
    <s v="Wyoming"/>
    <d v="2021-12-01T00:00:00"/>
    <x v="0"/>
    <x v="9"/>
    <x v="0"/>
    <s v="Cheyenne Light Fuel &amp; Power Co"/>
    <x v="4"/>
    <x v="34"/>
  </r>
  <r>
    <n v="5"/>
    <n v="122"/>
    <x v="55"/>
    <s v="106000 Completed Constr not Classfd"/>
    <n v="1"/>
    <n v="737046.23"/>
    <n v="45427.35"/>
    <n v="0"/>
    <n v="0"/>
    <n v="0"/>
    <n v="0"/>
    <n v="782473.58"/>
    <s v="Wyoming"/>
    <d v="2021-12-01T00:00:00"/>
    <x v="0"/>
    <x v="10"/>
    <x v="0"/>
    <s v="Cheyenne Light Fuel &amp; Power Co"/>
    <x v="4"/>
    <x v="34"/>
  </r>
  <r>
    <n v="5"/>
    <n v="122"/>
    <x v="55"/>
    <s v="106000 Completed Constr not Classfd"/>
    <n v="1"/>
    <n v="782473.58"/>
    <n v="6861.55"/>
    <n v="0"/>
    <n v="0"/>
    <n v="0"/>
    <n v="0"/>
    <n v="789335.13"/>
    <s v="Wyoming"/>
    <d v="2021-12-01T00:00:00"/>
    <x v="0"/>
    <x v="11"/>
    <x v="0"/>
    <s v="Cheyenne Light Fuel &amp; Power Co"/>
    <x v="4"/>
    <x v="34"/>
  </r>
  <r>
    <n v="5"/>
    <n v="122"/>
    <x v="55"/>
    <s v="106000 Completed Constr not Classfd"/>
    <n v="1"/>
    <n v="789335.13"/>
    <n v="5367.86"/>
    <n v="0"/>
    <n v="0"/>
    <n v="0"/>
    <n v="0"/>
    <n v="794702.99"/>
    <s v="Wyoming"/>
    <d v="2021-12-01T00:00:00"/>
    <x v="0"/>
    <x v="12"/>
    <x v="0"/>
    <s v="Cheyenne Light Fuel &amp; Power Co"/>
    <x v="4"/>
    <x v="34"/>
  </r>
  <r>
    <n v="5"/>
    <n v="122"/>
    <x v="56"/>
    <s v="106000 Completed Constr not Classfd"/>
    <n v="1"/>
    <n v="776163.23"/>
    <n v="-491439.07"/>
    <n v="0"/>
    <n v="0"/>
    <n v="0"/>
    <n v="0"/>
    <n v="284724.16000000003"/>
    <s v="Wyoming"/>
    <d v="2021-12-01T00:00:00"/>
    <x v="0"/>
    <x v="0"/>
    <x v="0"/>
    <s v="Cheyenne Light Fuel &amp; Power Co"/>
    <x v="4"/>
    <x v="35"/>
  </r>
  <r>
    <n v="5"/>
    <n v="122"/>
    <x v="56"/>
    <s v="106000 Completed Constr not Classfd"/>
    <n v="1"/>
    <n v="284724.16000000003"/>
    <n v="302731.14"/>
    <n v="0"/>
    <n v="0"/>
    <n v="0"/>
    <n v="0"/>
    <n v="587455.30000000005"/>
    <s v="Wyoming"/>
    <d v="2021-12-01T00:00:00"/>
    <x v="0"/>
    <x v="1"/>
    <x v="0"/>
    <s v="Cheyenne Light Fuel &amp; Power Co"/>
    <x v="4"/>
    <x v="35"/>
  </r>
  <r>
    <n v="5"/>
    <n v="122"/>
    <x v="56"/>
    <s v="106000 Completed Constr not Classfd"/>
    <n v="1"/>
    <n v="587455.30000000005"/>
    <n v="91724.56"/>
    <n v="0"/>
    <n v="0"/>
    <n v="0"/>
    <n v="0"/>
    <n v="679179.86"/>
    <s v="Wyoming"/>
    <d v="2021-12-01T00:00:00"/>
    <x v="0"/>
    <x v="2"/>
    <x v="0"/>
    <s v="Cheyenne Light Fuel &amp; Power Co"/>
    <x v="4"/>
    <x v="35"/>
  </r>
  <r>
    <n v="5"/>
    <n v="122"/>
    <x v="56"/>
    <s v="106000 Completed Constr not Classfd"/>
    <n v="1"/>
    <n v="679179.86"/>
    <n v="803259.63"/>
    <n v="0"/>
    <n v="0"/>
    <n v="0"/>
    <n v="0"/>
    <n v="1482439.49"/>
    <s v="Wyoming"/>
    <d v="2021-12-01T00:00:00"/>
    <x v="0"/>
    <x v="3"/>
    <x v="0"/>
    <s v="Cheyenne Light Fuel &amp; Power Co"/>
    <x v="4"/>
    <x v="35"/>
  </r>
  <r>
    <n v="5"/>
    <n v="122"/>
    <x v="56"/>
    <s v="106000 Completed Constr not Classfd"/>
    <n v="1"/>
    <n v="1482439.49"/>
    <n v="141437.49"/>
    <n v="0"/>
    <n v="0"/>
    <n v="0"/>
    <n v="0"/>
    <n v="1623876.98"/>
    <s v="Wyoming"/>
    <d v="2021-12-01T00:00:00"/>
    <x v="0"/>
    <x v="4"/>
    <x v="0"/>
    <s v="Cheyenne Light Fuel &amp; Power Co"/>
    <x v="4"/>
    <x v="35"/>
  </r>
  <r>
    <n v="5"/>
    <n v="122"/>
    <x v="56"/>
    <s v="106000 Completed Constr not Classfd"/>
    <n v="1"/>
    <n v="1623876.98"/>
    <n v="42125.020000000004"/>
    <n v="0"/>
    <n v="0"/>
    <n v="0"/>
    <n v="0"/>
    <n v="1666002"/>
    <s v="Wyoming"/>
    <d v="2021-12-01T00:00:00"/>
    <x v="0"/>
    <x v="5"/>
    <x v="0"/>
    <s v="Cheyenne Light Fuel &amp; Power Co"/>
    <x v="4"/>
    <x v="35"/>
  </r>
  <r>
    <n v="5"/>
    <n v="122"/>
    <x v="56"/>
    <s v="106000 Completed Constr not Classfd"/>
    <n v="1"/>
    <n v="1666002"/>
    <n v="-248045.6"/>
    <n v="0"/>
    <n v="0"/>
    <n v="0"/>
    <n v="0"/>
    <n v="1417956.4"/>
    <s v="Wyoming"/>
    <d v="2021-12-01T00:00:00"/>
    <x v="0"/>
    <x v="6"/>
    <x v="0"/>
    <s v="Cheyenne Light Fuel &amp; Power Co"/>
    <x v="4"/>
    <x v="35"/>
  </r>
  <r>
    <n v="5"/>
    <n v="122"/>
    <x v="56"/>
    <s v="106000 Completed Constr not Classfd"/>
    <n v="1"/>
    <n v="1417956.4"/>
    <n v="147953.98000000001"/>
    <n v="0"/>
    <n v="0"/>
    <n v="0"/>
    <n v="0"/>
    <n v="1565910.38"/>
    <s v="Wyoming"/>
    <d v="2021-12-01T00:00:00"/>
    <x v="0"/>
    <x v="7"/>
    <x v="0"/>
    <s v="Cheyenne Light Fuel &amp; Power Co"/>
    <x v="4"/>
    <x v="35"/>
  </r>
  <r>
    <n v="5"/>
    <n v="122"/>
    <x v="56"/>
    <s v="106000 Completed Constr not Classfd"/>
    <n v="1"/>
    <n v="1565910.38"/>
    <n v="128768.26000000001"/>
    <n v="0"/>
    <n v="0"/>
    <n v="0"/>
    <n v="0"/>
    <n v="1694678.6400000001"/>
    <s v="Wyoming"/>
    <d v="2021-12-01T00:00:00"/>
    <x v="0"/>
    <x v="8"/>
    <x v="0"/>
    <s v="Cheyenne Light Fuel &amp; Power Co"/>
    <x v="4"/>
    <x v="35"/>
  </r>
  <r>
    <n v="5"/>
    <n v="122"/>
    <x v="56"/>
    <s v="106000 Completed Constr not Classfd"/>
    <n v="1"/>
    <n v="1694678.6400000001"/>
    <n v="-235257.59"/>
    <n v="0"/>
    <n v="0"/>
    <n v="0"/>
    <n v="0"/>
    <n v="1459421.05"/>
    <s v="Wyoming"/>
    <d v="2021-12-01T00:00:00"/>
    <x v="0"/>
    <x v="9"/>
    <x v="0"/>
    <s v="Cheyenne Light Fuel &amp; Power Co"/>
    <x v="4"/>
    <x v="35"/>
  </r>
  <r>
    <n v="5"/>
    <n v="122"/>
    <x v="56"/>
    <s v="106000 Completed Constr not Classfd"/>
    <n v="1"/>
    <n v="1459421.05"/>
    <n v="-54939.44"/>
    <n v="0"/>
    <n v="0"/>
    <n v="0"/>
    <n v="0"/>
    <n v="1404481.6099999999"/>
    <s v="Wyoming"/>
    <d v="2021-12-01T00:00:00"/>
    <x v="0"/>
    <x v="10"/>
    <x v="0"/>
    <s v="Cheyenne Light Fuel &amp; Power Co"/>
    <x v="4"/>
    <x v="35"/>
  </r>
  <r>
    <n v="5"/>
    <n v="122"/>
    <x v="56"/>
    <s v="106000 Completed Constr not Classfd"/>
    <n v="1"/>
    <n v="1404481.6099999999"/>
    <n v="-15381.49"/>
    <n v="0"/>
    <n v="0"/>
    <n v="0"/>
    <n v="0"/>
    <n v="1389100.12"/>
    <s v="Wyoming"/>
    <d v="2021-12-01T00:00:00"/>
    <x v="0"/>
    <x v="11"/>
    <x v="0"/>
    <s v="Cheyenne Light Fuel &amp; Power Co"/>
    <x v="4"/>
    <x v="35"/>
  </r>
  <r>
    <n v="5"/>
    <n v="122"/>
    <x v="56"/>
    <s v="106000 Completed Constr not Classfd"/>
    <n v="1"/>
    <n v="1389100.12"/>
    <n v="-768510.47"/>
    <n v="0"/>
    <n v="0"/>
    <n v="0"/>
    <n v="0"/>
    <n v="620589.65"/>
    <s v="Wyoming"/>
    <d v="2021-12-01T00:00:00"/>
    <x v="0"/>
    <x v="12"/>
    <x v="0"/>
    <s v="Cheyenne Light Fuel &amp; Power Co"/>
    <x v="4"/>
    <x v="35"/>
  </r>
  <r>
    <n v="5"/>
    <n v="122"/>
    <x v="57"/>
    <s v="106000 Completed Constr not Classfd"/>
    <n v="1"/>
    <n v="2206428.73"/>
    <n v="-1272588.45"/>
    <n v="0"/>
    <n v="0"/>
    <n v="0"/>
    <n v="0"/>
    <n v="933840.28"/>
    <s v="Wyoming"/>
    <d v="2021-12-01T00:00:00"/>
    <x v="0"/>
    <x v="0"/>
    <x v="0"/>
    <s v="Cheyenne Light Fuel &amp; Power Co"/>
    <x v="4"/>
    <x v="36"/>
  </r>
  <r>
    <n v="5"/>
    <n v="122"/>
    <x v="57"/>
    <s v="106000 Completed Constr not Classfd"/>
    <n v="1"/>
    <n v="933840.28"/>
    <n v="313700.43"/>
    <n v="0"/>
    <n v="0"/>
    <n v="0"/>
    <n v="0"/>
    <n v="1247540.71"/>
    <s v="Wyoming"/>
    <d v="2021-12-01T00:00:00"/>
    <x v="0"/>
    <x v="1"/>
    <x v="0"/>
    <s v="Cheyenne Light Fuel &amp; Power Co"/>
    <x v="4"/>
    <x v="36"/>
  </r>
  <r>
    <n v="5"/>
    <n v="122"/>
    <x v="57"/>
    <s v="106000 Completed Constr not Classfd"/>
    <n v="1"/>
    <n v="1247540.71"/>
    <n v="126458.43000000001"/>
    <n v="0"/>
    <n v="0"/>
    <n v="0"/>
    <n v="0"/>
    <n v="1373999.1400000001"/>
    <s v="Wyoming"/>
    <d v="2021-12-01T00:00:00"/>
    <x v="0"/>
    <x v="2"/>
    <x v="0"/>
    <s v="Cheyenne Light Fuel &amp; Power Co"/>
    <x v="4"/>
    <x v="36"/>
  </r>
  <r>
    <n v="5"/>
    <n v="122"/>
    <x v="57"/>
    <s v="106000 Completed Constr not Classfd"/>
    <n v="1"/>
    <n v="1373999.1400000001"/>
    <n v="459423.15"/>
    <n v="0"/>
    <n v="0"/>
    <n v="0"/>
    <n v="0"/>
    <n v="1833422.29"/>
    <s v="Wyoming"/>
    <d v="2021-12-01T00:00:00"/>
    <x v="0"/>
    <x v="3"/>
    <x v="0"/>
    <s v="Cheyenne Light Fuel &amp; Power Co"/>
    <x v="4"/>
    <x v="36"/>
  </r>
  <r>
    <n v="5"/>
    <n v="122"/>
    <x v="57"/>
    <s v="106000 Completed Constr not Classfd"/>
    <n v="1"/>
    <n v="1833422.29"/>
    <n v="-109951.42"/>
    <n v="0"/>
    <n v="0"/>
    <n v="0"/>
    <n v="0"/>
    <n v="1723470.87"/>
    <s v="Wyoming"/>
    <d v="2021-12-01T00:00:00"/>
    <x v="0"/>
    <x v="4"/>
    <x v="0"/>
    <s v="Cheyenne Light Fuel &amp; Power Co"/>
    <x v="4"/>
    <x v="36"/>
  </r>
  <r>
    <n v="5"/>
    <n v="122"/>
    <x v="57"/>
    <s v="106000 Completed Constr not Classfd"/>
    <n v="1"/>
    <n v="1723470.87"/>
    <n v="-391909.01"/>
    <n v="0"/>
    <n v="0"/>
    <n v="0"/>
    <n v="0"/>
    <n v="1331561.8599999999"/>
    <s v="Wyoming"/>
    <d v="2021-12-01T00:00:00"/>
    <x v="0"/>
    <x v="5"/>
    <x v="0"/>
    <s v="Cheyenne Light Fuel &amp; Power Co"/>
    <x v="4"/>
    <x v="36"/>
  </r>
  <r>
    <n v="5"/>
    <n v="122"/>
    <x v="57"/>
    <s v="106000 Completed Constr not Classfd"/>
    <n v="1"/>
    <n v="1331561.8599999999"/>
    <n v="-305856.13"/>
    <n v="0"/>
    <n v="0"/>
    <n v="0"/>
    <n v="0"/>
    <n v="1025705.73"/>
    <s v="Wyoming"/>
    <d v="2021-12-01T00:00:00"/>
    <x v="0"/>
    <x v="6"/>
    <x v="0"/>
    <s v="Cheyenne Light Fuel &amp; Power Co"/>
    <x v="4"/>
    <x v="36"/>
  </r>
  <r>
    <n v="5"/>
    <n v="122"/>
    <x v="57"/>
    <s v="106000 Completed Constr not Classfd"/>
    <n v="1"/>
    <n v="1025705.73"/>
    <n v="216929.55000000002"/>
    <n v="0"/>
    <n v="0"/>
    <n v="0"/>
    <n v="0"/>
    <n v="1242635.28"/>
    <s v="Wyoming"/>
    <d v="2021-12-01T00:00:00"/>
    <x v="0"/>
    <x v="7"/>
    <x v="0"/>
    <s v="Cheyenne Light Fuel &amp; Power Co"/>
    <x v="4"/>
    <x v="36"/>
  </r>
  <r>
    <n v="5"/>
    <n v="122"/>
    <x v="57"/>
    <s v="106000 Completed Constr not Classfd"/>
    <n v="1"/>
    <n v="1242635.28"/>
    <n v="505006.21"/>
    <n v="0"/>
    <n v="0"/>
    <n v="0"/>
    <n v="0"/>
    <n v="1747641.49"/>
    <s v="Wyoming"/>
    <d v="2021-12-01T00:00:00"/>
    <x v="0"/>
    <x v="8"/>
    <x v="0"/>
    <s v="Cheyenne Light Fuel &amp; Power Co"/>
    <x v="4"/>
    <x v="36"/>
  </r>
  <r>
    <n v="5"/>
    <n v="122"/>
    <x v="57"/>
    <s v="106000 Completed Constr not Classfd"/>
    <n v="1"/>
    <n v="1747641.49"/>
    <n v="-68243.91"/>
    <n v="0"/>
    <n v="0"/>
    <n v="0"/>
    <n v="0"/>
    <n v="1679397.58"/>
    <s v="Wyoming"/>
    <d v="2021-12-01T00:00:00"/>
    <x v="0"/>
    <x v="9"/>
    <x v="0"/>
    <s v="Cheyenne Light Fuel &amp; Power Co"/>
    <x v="4"/>
    <x v="36"/>
  </r>
  <r>
    <n v="5"/>
    <n v="122"/>
    <x v="57"/>
    <s v="106000 Completed Constr not Classfd"/>
    <n v="1"/>
    <n v="1679397.58"/>
    <n v="67592.58"/>
    <n v="0"/>
    <n v="0"/>
    <n v="0"/>
    <n v="0"/>
    <n v="1746990.1600000001"/>
    <s v="Wyoming"/>
    <d v="2021-12-01T00:00:00"/>
    <x v="0"/>
    <x v="10"/>
    <x v="0"/>
    <s v="Cheyenne Light Fuel &amp; Power Co"/>
    <x v="4"/>
    <x v="36"/>
  </r>
  <r>
    <n v="5"/>
    <n v="122"/>
    <x v="57"/>
    <s v="106000 Completed Constr not Classfd"/>
    <n v="1"/>
    <n v="1746990.1600000001"/>
    <n v="570164.55000000005"/>
    <n v="0"/>
    <n v="0"/>
    <n v="0"/>
    <n v="0"/>
    <n v="2317154.71"/>
    <s v="Wyoming"/>
    <d v="2021-12-01T00:00:00"/>
    <x v="0"/>
    <x v="11"/>
    <x v="0"/>
    <s v="Cheyenne Light Fuel &amp; Power Co"/>
    <x v="4"/>
    <x v="36"/>
  </r>
  <r>
    <n v="5"/>
    <n v="122"/>
    <x v="57"/>
    <s v="106000 Completed Constr not Classfd"/>
    <n v="1"/>
    <n v="2317154.71"/>
    <n v="186377.38"/>
    <n v="0"/>
    <n v="0"/>
    <n v="0"/>
    <n v="0"/>
    <n v="2503532.09"/>
    <s v="Wyoming"/>
    <d v="2021-12-01T00:00:00"/>
    <x v="0"/>
    <x v="12"/>
    <x v="0"/>
    <s v="Cheyenne Light Fuel &amp; Power Co"/>
    <x v="4"/>
    <x v="36"/>
  </r>
  <r>
    <n v="5"/>
    <n v="122"/>
    <x v="58"/>
    <s v="106000 Completed Constr not Classfd"/>
    <n v="1"/>
    <n v="211169.91"/>
    <n v="-10979.69"/>
    <n v="0"/>
    <n v="0"/>
    <n v="0"/>
    <n v="0"/>
    <n v="200190.22"/>
    <s v="Wyoming"/>
    <d v="2021-12-01T00:00:00"/>
    <x v="0"/>
    <x v="0"/>
    <x v="0"/>
    <s v="Cheyenne Light Fuel &amp; Power Co"/>
    <x v="4"/>
    <x v="37"/>
  </r>
  <r>
    <n v="5"/>
    <n v="122"/>
    <x v="58"/>
    <s v="106000 Completed Constr not Classfd"/>
    <n v="1"/>
    <n v="200190.22"/>
    <n v="13471.57"/>
    <n v="0"/>
    <n v="0"/>
    <n v="0"/>
    <n v="0"/>
    <n v="213661.79"/>
    <s v="Wyoming"/>
    <d v="2021-12-01T00:00:00"/>
    <x v="0"/>
    <x v="1"/>
    <x v="0"/>
    <s v="Cheyenne Light Fuel &amp; Power Co"/>
    <x v="4"/>
    <x v="37"/>
  </r>
  <r>
    <n v="5"/>
    <n v="122"/>
    <x v="58"/>
    <s v="106000 Completed Constr not Classfd"/>
    <n v="1"/>
    <n v="213661.79"/>
    <n v="42620.71"/>
    <n v="0"/>
    <n v="0"/>
    <n v="0"/>
    <n v="0"/>
    <n v="256282.5"/>
    <s v="Wyoming"/>
    <d v="2021-12-01T00:00:00"/>
    <x v="0"/>
    <x v="2"/>
    <x v="0"/>
    <s v="Cheyenne Light Fuel &amp; Power Co"/>
    <x v="4"/>
    <x v="37"/>
  </r>
  <r>
    <n v="5"/>
    <n v="122"/>
    <x v="58"/>
    <s v="106000 Completed Constr not Classfd"/>
    <n v="1"/>
    <n v="256282.5"/>
    <n v="19202.07"/>
    <n v="0"/>
    <n v="0"/>
    <n v="0"/>
    <n v="0"/>
    <n v="275484.57"/>
    <s v="Wyoming"/>
    <d v="2021-12-01T00:00:00"/>
    <x v="0"/>
    <x v="3"/>
    <x v="0"/>
    <s v="Cheyenne Light Fuel &amp; Power Co"/>
    <x v="4"/>
    <x v="37"/>
  </r>
  <r>
    <n v="5"/>
    <n v="122"/>
    <x v="58"/>
    <s v="106000 Completed Constr not Classfd"/>
    <n v="1"/>
    <n v="275484.57"/>
    <n v="26447.77"/>
    <n v="0"/>
    <n v="0"/>
    <n v="0"/>
    <n v="0"/>
    <n v="301932.34000000003"/>
    <s v="Wyoming"/>
    <d v="2021-12-01T00:00:00"/>
    <x v="0"/>
    <x v="4"/>
    <x v="0"/>
    <s v="Cheyenne Light Fuel &amp; Power Co"/>
    <x v="4"/>
    <x v="37"/>
  </r>
  <r>
    <n v="5"/>
    <n v="122"/>
    <x v="58"/>
    <s v="106000 Completed Constr not Classfd"/>
    <n v="1"/>
    <n v="301932.34000000003"/>
    <n v="30187.68"/>
    <n v="0"/>
    <n v="0"/>
    <n v="0"/>
    <n v="0"/>
    <n v="332120.02"/>
    <s v="Wyoming"/>
    <d v="2021-12-01T00:00:00"/>
    <x v="0"/>
    <x v="5"/>
    <x v="0"/>
    <s v="Cheyenne Light Fuel &amp; Power Co"/>
    <x v="4"/>
    <x v="37"/>
  </r>
  <r>
    <n v="5"/>
    <n v="122"/>
    <x v="58"/>
    <s v="106000 Completed Constr not Classfd"/>
    <n v="1"/>
    <n v="332120.02"/>
    <n v="11832.57"/>
    <n v="0"/>
    <n v="0"/>
    <n v="0"/>
    <n v="0"/>
    <n v="343952.59"/>
    <s v="Wyoming"/>
    <d v="2021-12-01T00:00:00"/>
    <x v="0"/>
    <x v="6"/>
    <x v="0"/>
    <s v="Cheyenne Light Fuel &amp; Power Co"/>
    <x v="4"/>
    <x v="37"/>
  </r>
  <r>
    <n v="5"/>
    <n v="122"/>
    <x v="58"/>
    <s v="106000 Completed Constr not Classfd"/>
    <n v="1"/>
    <n v="343952.59"/>
    <n v="-3835.06"/>
    <n v="0"/>
    <n v="0"/>
    <n v="0"/>
    <n v="0"/>
    <n v="340117.53"/>
    <s v="Wyoming"/>
    <d v="2021-12-01T00:00:00"/>
    <x v="0"/>
    <x v="7"/>
    <x v="0"/>
    <s v="Cheyenne Light Fuel &amp; Power Co"/>
    <x v="4"/>
    <x v="37"/>
  </r>
  <r>
    <n v="5"/>
    <n v="122"/>
    <x v="58"/>
    <s v="106000 Completed Constr not Classfd"/>
    <n v="1"/>
    <n v="340117.53"/>
    <n v="3273.33"/>
    <n v="0"/>
    <n v="0"/>
    <n v="0"/>
    <n v="0"/>
    <n v="343390.86"/>
    <s v="Wyoming"/>
    <d v="2021-12-01T00:00:00"/>
    <x v="0"/>
    <x v="8"/>
    <x v="0"/>
    <s v="Cheyenne Light Fuel &amp; Power Co"/>
    <x v="4"/>
    <x v="37"/>
  </r>
  <r>
    <n v="5"/>
    <n v="122"/>
    <x v="58"/>
    <s v="106000 Completed Constr not Classfd"/>
    <n v="1"/>
    <n v="343390.86"/>
    <n v="-19480.29"/>
    <n v="0"/>
    <n v="0"/>
    <n v="0"/>
    <n v="0"/>
    <n v="323910.57"/>
    <s v="Wyoming"/>
    <d v="2021-12-01T00:00:00"/>
    <x v="0"/>
    <x v="9"/>
    <x v="0"/>
    <s v="Cheyenne Light Fuel &amp; Power Co"/>
    <x v="4"/>
    <x v="37"/>
  </r>
  <r>
    <n v="5"/>
    <n v="122"/>
    <x v="58"/>
    <s v="106000 Completed Constr not Classfd"/>
    <n v="1"/>
    <n v="323910.57"/>
    <n v="34926.080000000002"/>
    <n v="0"/>
    <n v="0"/>
    <n v="0"/>
    <n v="0"/>
    <n v="358836.65"/>
    <s v="Wyoming"/>
    <d v="2021-12-01T00:00:00"/>
    <x v="0"/>
    <x v="10"/>
    <x v="0"/>
    <s v="Cheyenne Light Fuel &amp; Power Co"/>
    <x v="4"/>
    <x v="37"/>
  </r>
  <r>
    <n v="5"/>
    <n v="122"/>
    <x v="58"/>
    <s v="106000 Completed Constr not Classfd"/>
    <n v="1"/>
    <n v="358836.65"/>
    <n v="-299009.47000000003"/>
    <n v="0"/>
    <n v="0"/>
    <n v="0"/>
    <n v="0"/>
    <n v="59827.18"/>
    <s v="Wyoming"/>
    <d v="2021-12-01T00:00:00"/>
    <x v="0"/>
    <x v="11"/>
    <x v="0"/>
    <s v="Cheyenne Light Fuel &amp; Power Co"/>
    <x v="4"/>
    <x v="37"/>
  </r>
  <r>
    <n v="5"/>
    <n v="122"/>
    <x v="58"/>
    <s v="106000 Completed Constr not Classfd"/>
    <n v="1"/>
    <n v="59827.18"/>
    <n v="-12912.5"/>
    <n v="0"/>
    <n v="0"/>
    <n v="0"/>
    <n v="0"/>
    <n v="46914.68"/>
    <s v="Wyoming"/>
    <d v="2021-12-01T00:00:00"/>
    <x v="0"/>
    <x v="12"/>
    <x v="0"/>
    <s v="Cheyenne Light Fuel &amp; Power Co"/>
    <x v="4"/>
    <x v="37"/>
  </r>
  <r>
    <n v="5"/>
    <n v="122"/>
    <x v="59"/>
    <s v="106000 Completed Constr not Classfd"/>
    <n v="1"/>
    <n v="427843.7"/>
    <n v="55456.58"/>
    <n v="0"/>
    <n v="0"/>
    <n v="0"/>
    <n v="0"/>
    <n v="483300.28"/>
    <s v="Wyoming"/>
    <d v="2021-12-01T00:00:00"/>
    <x v="0"/>
    <x v="0"/>
    <x v="0"/>
    <s v="Cheyenne Light Fuel &amp; Power Co"/>
    <x v="4"/>
    <x v="37"/>
  </r>
  <r>
    <n v="5"/>
    <n v="122"/>
    <x v="59"/>
    <s v="106000 Completed Constr not Classfd"/>
    <n v="1"/>
    <n v="483300.28"/>
    <n v="69061.53"/>
    <n v="0"/>
    <n v="0"/>
    <n v="0"/>
    <n v="0"/>
    <n v="552361.81000000006"/>
    <s v="Wyoming"/>
    <d v="2021-12-01T00:00:00"/>
    <x v="0"/>
    <x v="1"/>
    <x v="0"/>
    <s v="Cheyenne Light Fuel &amp; Power Co"/>
    <x v="4"/>
    <x v="37"/>
  </r>
  <r>
    <n v="5"/>
    <n v="122"/>
    <x v="59"/>
    <s v="106000 Completed Constr not Classfd"/>
    <n v="1"/>
    <n v="552361.81000000006"/>
    <n v="47313.61"/>
    <n v="0"/>
    <n v="0"/>
    <n v="0"/>
    <n v="0"/>
    <n v="599675.42000000004"/>
    <s v="Wyoming"/>
    <d v="2021-12-01T00:00:00"/>
    <x v="0"/>
    <x v="2"/>
    <x v="0"/>
    <s v="Cheyenne Light Fuel &amp; Power Co"/>
    <x v="4"/>
    <x v="37"/>
  </r>
  <r>
    <n v="5"/>
    <n v="122"/>
    <x v="59"/>
    <s v="106000 Completed Constr not Classfd"/>
    <n v="1"/>
    <n v="599675.42000000004"/>
    <n v="-183860.9"/>
    <n v="0"/>
    <n v="0"/>
    <n v="0"/>
    <n v="0"/>
    <n v="415814.52"/>
    <s v="Wyoming"/>
    <d v="2021-12-01T00:00:00"/>
    <x v="0"/>
    <x v="3"/>
    <x v="0"/>
    <s v="Cheyenne Light Fuel &amp; Power Co"/>
    <x v="4"/>
    <x v="37"/>
  </r>
  <r>
    <n v="5"/>
    <n v="122"/>
    <x v="59"/>
    <s v="106000 Completed Constr not Classfd"/>
    <n v="1"/>
    <n v="415814.52"/>
    <n v="92481.150000000009"/>
    <n v="0"/>
    <n v="0"/>
    <n v="0"/>
    <n v="0"/>
    <n v="508295.67"/>
    <s v="Wyoming"/>
    <d v="2021-12-01T00:00:00"/>
    <x v="0"/>
    <x v="4"/>
    <x v="0"/>
    <s v="Cheyenne Light Fuel &amp; Power Co"/>
    <x v="4"/>
    <x v="37"/>
  </r>
  <r>
    <n v="5"/>
    <n v="122"/>
    <x v="59"/>
    <s v="106000 Completed Constr not Classfd"/>
    <n v="1"/>
    <n v="508295.67"/>
    <n v="46724.41"/>
    <n v="0"/>
    <n v="0"/>
    <n v="0"/>
    <n v="0"/>
    <n v="555020.07999999996"/>
    <s v="Wyoming"/>
    <d v="2021-12-01T00:00:00"/>
    <x v="0"/>
    <x v="5"/>
    <x v="0"/>
    <s v="Cheyenne Light Fuel &amp; Power Co"/>
    <x v="4"/>
    <x v="37"/>
  </r>
  <r>
    <n v="5"/>
    <n v="122"/>
    <x v="59"/>
    <s v="106000 Completed Constr not Classfd"/>
    <n v="1"/>
    <n v="555020.07999999996"/>
    <n v="4045.52"/>
    <n v="0"/>
    <n v="0"/>
    <n v="0"/>
    <n v="0"/>
    <n v="559065.59999999998"/>
    <s v="Wyoming"/>
    <d v="2021-12-01T00:00:00"/>
    <x v="0"/>
    <x v="6"/>
    <x v="0"/>
    <s v="Cheyenne Light Fuel &amp; Power Co"/>
    <x v="4"/>
    <x v="37"/>
  </r>
  <r>
    <n v="5"/>
    <n v="122"/>
    <x v="59"/>
    <s v="106000 Completed Constr not Classfd"/>
    <n v="1"/>
    <n v="559065.59999999998"/>
    <n v="11442.76"/>
    <n v="0"/>
    <n v="0"/>
    <n v="0"/>
    <n v="0"/>
    <n v="570508.36"/>
    <s v="Wyoming"/>
    <d v="2021-12-01T00:00:00"/>
    <x v="0"/>
    <x v="7"/>
    <x v="0"/>
    <s v="Cheyenne Light Fuel &amp; Power Co"/>
    <x v="4"/>
    <x v="37"/>
  </r>
  <r>
    <n v="5"/>
    <n v="122"/>
    <x v="59"/>
    <s v="106000 Completed Constr not Classfd"/>
    <n v="1"/>
    <n v="570508.36"/>
    <n v="20963.63"/>
    <n v="0"/>
    <n v="0"/>
    <n v="0"/>
    <n v="0"/>
    <n v="591471.99"/>
    <s v="Wyoming"/>
    <d v="2021-12-01T00:00:00"/>
    <x v="0"/>
    <x v="8"/>
    <x v="0"/>
    <s v="Cheyenne Light Fuel &amp; Power Co"/>
    <x v="4"/>
    <x v="37"/>
  </r>
  <r>
    <n v="5"/>
    <n v="122"/>
    <x v="59"/>
    <s v="106000 Completed Constr not Classfd"/>
    <n v="1"/>
    <n v="591471.99"/>
    <n v="-67548.3"/>
    <n v="0"/>
    <n v="0"/>
    <n v="0"/>
    <n v="0"/>
    <n v="523923.69"/>
    <s v="Wyoming"/>
    <d v="2021-12-01T00:00:00"/>
    <x v="0"/>
    <x v="9"/>
    <x v="0"/>
    <s v="Cheyenne Light Fuel &amp; Power Co"/>
    <x v="4"/>
    <x v="37"/>
  </r>
  <r>
    <n v="5"/>
    <n v="122"/>
    <x v="59"/>
    <s v="106000 Completed Constr not Classfd"/>
    <n v="1"/>
    <n v="523923.69"/>
    <n v="80417.55"/>
    <n v="0"/>
    <n v="0"/>
    <n v="0"/>
    <n v="0"/>
    <n v="604341.24"/>
    <s v="Wyoming"/>
    <d v="2021-12-01T00:00:00"/>
    <x v="0"/>
    <x v="10"/>
    <x v="0"/>
    <s v="Cheyenne Light Fuel &amp; Power Co"/>
    <x v="4"/>
    <x v="37"/>
  </r>
  <r>
    <n v="5"/>
    <n v="122"/>
    <x v="59"/>
    <s v="106000 Completed Constr not Classfd"/>
    <n v="1"/>
    <n v="604341.24"/>
    <n v="-501828.82"/>
    <n v="0"/>
    <n v="0"/>
    <n v="0"/>
    <n v="0"/>
    <n v="102512.42"/>
    <s v="Wyoming"/>
    <d v="2021-12-01T00:00:00"/>
    <x v="0"/>
    <x v="11"/>
    <x v="0"/>
    <s v="Cheyenne Light Fuel &amp; Power Co"/>
    <x v="4"/>
    <x v="37"/>
  </r>
  <r>
    <n v="5"/>
    <n v="122"/>
    <x v="59"/>
    <s v="106000 Completed Constr not Classfd"/>
    <n v="1"/>
    <n v="102512.42"/>
    <n v="-72497.52"/>
    <n v="0"/>
    <n v="0"/>
    <n v="0"/>
    <n v="0"/>
    <n v="30014.9"/>
    <s v="Wyoming"/>
    <d v="2021-12-01T00:00:00"/>
    <x v="0"/>
    <x v="12"/>
    <x v="0"/>
    <s v="Cheyenne Light Fuel &amp; Power Co"/>
    <x v="4"/>
    <x v="37"/>
  </r>
  <r>
    <n v="5"/>
    <n v="122"/>
    <x v="60"/>
    <s v="106000 Completed Constr not Classfd"/>
    <n v="1"/>
    <n v="496213.93"/>
    <n v="-164556.72"/>
    <n v="0"/>
    <n v="0"/>
    <n v="0"/>
    <n v="0"/>
    <n v="331657.21000000002"/>
    <s v="Wyoming"/>
    <d v="2021-12-01T00:00:00"/>
    <x v="0"/>
    <x v="0"/>
    <x v="0"/>
    <s v="Cheyenne Light Fuel &amp; Power Co"/>
    <x v="4"/>
    <x v="37"/>
  </r>
  <r>
    <n v="5"/>
    <n v="122"/>
    <x v="60"/>
    <s v="106000 Completed Constr not Classfd"/>
    <n v="1"/>
    <n v="331657.21000000002"/>
    <n v="46031.08"/>
    <n v="0"/>
    <n v="0"/>
    <n v="0"/>
    <n v="0"/>
    <n v="377688.29"/>
    <s v="Wyoming"/>
    <d v="2021-12-01T00:00:00"/>
    <x v="0"/>
    <x v="1"/>
    <x v="0"/>
    <s v="Cheyenne Light Fuel &amp; Power Co"/>
    <x v="4"/>
    <x v="37"/>
  </r>
  <r>
    <n v="5"/>
    <n v="122"/>
    <x v="60"/>
    <s v="106000 Completed Constr not Classfd"/>
    <n v="1"/>
    <n v="377688.29"/>
    <n v="137433.51"/>
    <n v="0"/>
    <n v="0"/>
    <n v="0"/>
    <n v="0"/>
    <n v="515121.8"/>
    <s v="Wyoming"/>
    <d v="2021-12-01T00:00:00"/>
    <x v="0"/>
    <x v="2"/>
    <x v="0"/>
    <s v="Cheyenne Light Fuel &amp; Power Co"/>
    <x v="4"/>
    <x v="37"/>
  </r>
  <r>
    <n v="5"/>
    <n v="122"/>
    <x v="60"/>
    <s v="106000 Completed Constr not Classfd"/>
    <n v="1"/>
    <n v="515121.8"/>
    <n v="-146644.20000000001"/>
    <n v="0"/>
    <n v="0"/>
    <n v="0"/>
    <n v="0"/>
    <n v="368477.60000000003"/>
    <s v="Wyoming"/>
    <d v="2021-12-01T00:00:00"/>
    <x v="0"/>
    <x v="3"/>
    <x v="0"/>
    <s v="Cheyenne Light Fuel &amp; Power Co"/>
    <x v="4"/>
    <x v="37"/>
  </r>
  <r>
    <n v="5"/>
    <n v="122"/>
    <x v="60"/>
    <s v="106000 Completed Constr not Classfd"/>
    <n v="1"/>
    <n v="368477.60000000003"/>
    <n v="-17963.77"/>
    <n v="0"/>
    <n v="0"/>
    <n v="0"/>
    <n v="0"/>
    <n v="350513.83"/>
    <s v="Wyoming"/>
    <d v="2021-12-01T00:00:00"/>
    <x v="0"/>
    <x v="4"/>
    <x v="0"/>
    <s v="Cheyenne Light Fuel &amp; Power Co"/>
    <x v="4"/>
    <x v="37"/>
  </r>
  <r>
    <n v="5"/>
    <n v="122"/>
    <x v="60"/>
    <s v="106000 Completed Constr not Classfd"/>
    <n v="1"/>
    <n v="350513.83"/>
    <n v="-111790.58"/>
    <n v="0"/>
    <n v="0"/>
    <n v="0"/>
    <n v="0"/>
    <n v="238723.25"/>
    <s v="Wyoming"/>
    <d v="2021-12-01T00:00:00"/>
    <x v="0"/>
    <x v="5"/>
    <x v="0"/>
    <s v="Cheyenne Light Fuel &amp; Power Co"/>
    <x v="4"/>
    <x v="37"/>
  </r>
  <r>
    <n v="5"/>
    <n v="122"/>
    <x v="60"/>
    <s v="106000 Completed Constr not Classfd"/>
    <n v="1"/>
    <n v="238723.25"/>
    <n v="-63764.08"/>
    <n v="0"/>
    <n v="0"/>
    <n v="0"/>
    <n v="0"/>
    <n v="174959.17"/>
    <s v="Wyoming"/>
    <d v="2021-12-01T00:00:00"/>
    <x v="0"/>
    <x v="6"/>
    <x v="0"/>
    <s v="Cheyenne Light Fuel &amp; Power Co"/>
    <x v="4"/>
    <x v="37"/>
  </r>
  <r>
    <n v="5"/>
    <n v="122"/>
    <x v="60"/>
    <s v="106000 Completed Constr not Classfd"/>
    <n v="1"/>
    <n v="174959.17"/>
    <n v="36643.040000000001"/>
    <n v="0"/>
    <n v="0"/>
    <n v="0"/>
    <n v="0"/>
    <n v="211602.21"/>
    <s v="Wyoming"/>
    <d v="2021-12-01T00:00:00"/>
    <x v="0"/>
    <x v="7"/>
    <x v="0"/>
    <s v="Cheyenne Light Fuel &amp; Power Co"/>
    <x v="4"/>
    <x v="37"/>
  </r>
  <r>
    <n v="5"/>
    <n v="122"/>
    <x v="60"/>
    <s v="106000 Completed Constr not Classfd"/>
    <n v="1"/>
    <n v="211602.21"/>
    <n v="-1598"/>
    <n v="0"/>
    <n v="0"/>
    <n v="0"/>
    <n v="0"/>
    <n v="210004.21"/>
    <s v="Wyoming"/>
    <d v="2021-12-01T00:00:00"/>
    <x v="0"/>
    <x v="8"/>
    <x v="0"/>
    <s v="Cheyenne Light Fuel &amp; Power Co"/>
    <x v="4"/>
    <x v="37"/>
  </r>
  <r>
    <n v="5"/>
    <n v="122"/>
    <x v="60"/>
    <s v="106000 Completed Constr not Classfd"/>
    <n v="1"/>
    <n v="210004.21"/>
    <n v="-18391.920000000002"/>
    <n v="0"/>
    <n v="0"/>
    <n v="0"/>
    <n v="0"/>
    <n v="191612.29"/>
    <s v="Wyoming"/>
    <d v="2021-12-01T00:00:00"/>
    <x v="0"/>
    <x v="9"/>
    <x v="0"/>
    <s v="Cheyenne Light Fuel &amp; Power Co"/>
    <x v="4"/>
    <x v="37"/>
  </r>
  <r>
    <n v="5"/>
    <n v="122"/>
    <x v="60"/>
    <s v="106000 Completed Constr not Classfd"/>
    <n v="1"/>
    <n v="191612.29"/>
    <n v="180691.53"/>
    <n v="0"/>
    <n v="0"/>
    <n v="0"/>
    <n v="0"/>
    <n v="372303.82"/>
    <s v="Wyoming"/>
    <d v="2021-12-01T00:00:00"/>
    <x v="0"/>
    <x v="10"/>
    <x v="0"/>
    <s v="Cheyenne Light Fuel &amp; Power Co"/>
    <x v="4"/>
    <x v="37"/>
  </r>
  <r>
    <n v="5"/>
    <n v="122"/>
    <x v="60"/>
    <s v="106000 Completed Constr not Classfd"/>
    <n v="1"/>
    <n v="372303.82"/>
    <n v="-308545.52"/>
    <n v="0"/>
    <n v="0"/>
    <n v="0"/>
    <n v="0"/>
    <n v="63758.3"/>
    <s v="Wyoming"/>
    <d v="2021-12-01T00:00:00"/>
    <x v="0"/>
    <x v="11"/>
    <x v="0"/>
    <s v="Cheyenne Light Fuel &amp; Power Co"/>
    <x v="4"/>
    <x v="37"/>
  </r>
  <r>
    <n v="5"/>
    <n v="122"/>
    <x v="60"/>
    <s v="106000 Completed Constr not Classfd"/>
    <n v="1"/>
    <n v="63758.3"/>
    <n v="-43004.15"/>
    <n v="0"/>
    <n v="0"/>
    <n v="0"/>
    <n v="0"/>
    <n v="20754.150000000001"/>
    <s v="Wyoming"/>
    <d v="2021-12-01T00:00:00"/>
    <x v="0"/>
    <x v="12"/>
    <x v="0"/>
    <s v="Cheyenne Light Fuel &amp; Power Co"/>
    <x v="4"/>
    <x v="37"/>
  </r>
  <r>
    <n v="5"/>
    <n v="122"/>
    <x v="61"/>
    <s v="106000 Completed Constr not Classfd"/>
    <n v="1"/>
    <n v="99355.290000000008"/>
    <n v="694.48"/>
    <n v="0"/>
    <n v="0"/>
    <n v="0"/>
    <n v="0"/>
    <n v="100049.77"/>
    <s v="Wyoming"/>
    <d v="2021-12-01T00:00:00"/>
    <x v="0"/>
    <x v="0"/>
    <x v="0"/>
    <s v="Cheyenne Light Fuel &amp; Power Co"/>
    <x v="4"/>
    <x v="38"/>
  </r>
  <r>
    <n v="5"/>
    <n v="122"/>
    <x v="61"/>
    <s v="106000 Completed Constr not Classfd"/>
    <n v="1"/>
    <n v="100049.77"/>
    <n v="-34.28"/>
    <n v="0"/>
    <n v="0"/>
    <n v="0"/>
    <n v="0"/>
    <n v="100015.49"/>
    <s v="Wyoming"/>
    <d v="2021-12-01T00:00:00"/>
    <x v="0"/>
    <x v="1"/>
    <x v="0"/>
    <s v="Cheyenne Light Fuel &amp; Power Co"/>
    <x v="4"/>
    <x v="38"/>
  </r>
  <r>
    <n v="5"/>
    <n v="122"/>
    <x v="61"/>
    <s v="106000 Completed Constr not Classfd"/>
    <n v="1"/>
    <n v="100015.49"/>
    <n v="-1.28"/>
    <n v="0"/>
    <n v="0"/>
    <n v="0"/>
    <n v="0"/>
    <n v="100014.21"/>
    <s v="Wyoming"/>
    <d v="2021-12-01T00:00:00"/>
    <x v="0"/>
    <x v="2"/>
    <x v="0"/>
    <s v="Cheyenne Light Fuel &amp; Power Co"/>
    <x v="4"/>
    <x v="38"/>
  </r>
  <r>
    <n v="5"/>
    <n v="122"/>
    <x v="61"/>
    <s v="106000 Completed Constr not Classfd"/>
    <n v="1"/>
    <n v="100014.21"/>
    <n v="58.56"/>
    <n v="0"/>
    <n v="0"/>
    <n v="0"/>
    <n v="0"/>
    <n v="100072.77"/>
    <s v="Wyoming"/>
    <d v="2021-12-01T00:00:00"/>
    <x v="0"/>
    <x v="3"/>
    <x v="0"/>
    <s v="Cheyenne Light Fuel &amp; Power Co"/>
    <x v="4"/>
    <x v="38"/>
  </r>
  <r>
    <n v="5"/>
    <n v="122"/>
    <x v="61"/>
    <s v="106000 Completed Constr not Classfd"/>
    <n v="1"/>
    <n v="100072.77"/>
    <n v="15966.34"/>
    <n v="0"/>
    <n v="0"/>
    <n v="0"/>
    <n v="0"/>
    <n v="116039.11"/>
    <s v="Wyoming"/>
    <d v="2021-12-01T00:00:00"/>
    <x v="0"/>
    <x v="4"/>
    <x v="0"/>
    <s v="Cheyenne Light Fuel &amp; Power Co"/>
    <x v="4"/>
    <x v="38"/>
  </r>
  <r>
    <n v="5"/>
    <n v="122"/>
    <x v="61"/>
    <s v="106000 Completed Constr not Classfd"/>
    <n v="1"/>
    <n v="116039.11"/>
    <n v="1604.91"/>
    <n v="0"/>
    <n v="0"/>
    <n v="0"/>
    <n v="0"/>
    <n v="117644.02"/>
    <s v="Wyoming"/>
    <d v="2021-12-01T00:00:00"/>
    <x v="0"/>
    <x v="5"/>
    <x v="0"/>
    <s v="Cheyenne Light Fuel &amp; Power Co"/>
    <x v="4"/>
    <x v="38"/>
  </r>
  <r>
    <n v="5"/>
    <n v="122"/>
    <x v="61"/>
    <s v="106000 Completed Constr not Classfd"/>
    <n v="1"/>
    <n v="117644.02"/>
    <n v="2324.8200000000002"/>
    <n v="0"/>
    <n v="0"/>
    <n v="0"/>
    <n v="0"/>
    <n v="119968.84"/>
    <s v="Wyoming"/>
    <d v="2021-12-01T00:00:00"/>
    <x v="0"/>
    <x v="6"/>
    <x v="0"/>
    <s v="Cheyenne Light Fuel &amp; Power Co"/>
    <x v="4"/>
    <x v="38"/>
  </r>
  <r>
    <n v="5"/>
    <n v="122"/>
    <x v="61"/>
    <s v="106000 Completed Constr not Classfd"/>
    <n v="1"/>
    <n v="119968.84"/>
    <n v="490.03000000000003"/>
    <n v="0"/>
    <n v="0"/>
    <n v="0"/>
    <n v="0"/>
    <n v="120458.87"/>
    <s v="Wyoming"/>
    <d v="2021-12-01T00:00:00"/>
    <x v="0"/>
    <x v="7"/>
    <x v="0"/>
    <s v="Cheyenne Light Fuel &amp; Power Co"/>
    <x v="4"/>
    <x v="38"/>
  </r>
  <r>
    <n v="5"/>
    <n v="122"/>
    <x v="61"/>
    <s v="106000 Completed Constr not Classfd"/>
    <n v="1"/>
    <n v="120458.87"/>
    <n v="514.18000000000006"/>
    <n v="0"/>
    <n v="0"/>
    <n v="0"/>
    <n v="0"/>
    <n v="120973.05"/>
    <s v="Wyoming"/>
    <d v="2021-12-01T00:00:00"/>
    <x v="0"/>
    <x v="8"/>
    <x v="0"/>
    <s v="Cheyenne Light Fuel &amp; Power Co"/>
    <x v="4"/>
    <x v="38"/>
  </r>
  <r>
    <n v="5"/>
    <n v="122"/>
    <x v="61"/>
    <s v="106000 Completed Constr not Classfd"/>
    <n v="1"/>
    <n v="120973.05"/>
    <n v="-15554.45"/>
    <n v="0"/>
    <n v="0"/>
    <n v="0"/>
    <n v="0"/>
    <n v="105418.6"/>
    <s v="Wyoming"/>
    <d v="2021-12-01T00:00:00"/>
    <x v="0"/>
    <x v="9"/>
    <x v="0"/>
    <s v="Cheyenne Light Fuel &amp; Power Co"/>
    <x v="4"/>
    <x v="38"/>
  </r>
  <r>
    <n v="5"/>
    <n v="122"/>
    <x v="61"/>
    <s v="106000 Completed Constr not Classfd"/>
    <n v="1"/>
    <n v="105418.6"/>
    <n v="1177.71"/>
    <n v="0"/>
    <n v="0"/>
    <n v="0"/>
    <n v="0"/>
    <n v="106596.31"/>
    <s v="Wyoming"/>
    <d v="2021-12-01T00:00:00"/>
    <x v="0"/>
    <x v="10"/>
    <x v="0"/>
    <s v="Cheyenne Light Fuel &amp; Power Co"/>
    <x v="4"/>
    <x v="38"/>
  </r>
  <r>
    <n v="5"/>
    <n v="122"/>
    <x v="61"/>
    <s v="106000 Completed Constr not Classfd"/>
    <n v="1"/>
    <n v="106596.31"/>
    <n v="-79250.98"/>
    <n v="0"/>
    <n v="0"/>
    <n v="0"/>
    <n v="0"/>
    <n v="27345.33"/>
    <s v="Wyoming"/>
    <d v="2021-12-01T00:00:00"/>
    <x v="0"/>
    <x v="11"/>
    <x v="0"/>
    <s v="Cheyenne Light Fuel &amp; Power Co"/>
    <x v="4"/>
    <x v="38"/>
  </r>
  <r>
    <n v="5"/>
    <n v="122"/>
    <x v="61"/>
    <s v="106000 Completed Constr not Classfd"/>
    <n v="1"/>
    <n v="27345.33"/>
    <n v="-22782.06"/>
    <n v="0"/>
    <n v="0"/>
    <n v="0"/>
    <n v="0"/>
    <n v="4563.2700000000004"/>
    <s v="Wyoming"/>
    <d v="2021-12-01T00:00:00"/>
    <x v="0"/>
    <x v="12"/>
    <x v="0"/>
    <s v="Cheyenne Light Fuel &amp; Power Co"/>
    <x v="4"/>
    <x v="38"/>
  </r>
  <r>
    <n v="5"/>
    <n v="122"/>
    <x v="62"/>
    <s v="106000 Completed Constr not Classfd"/>
    <n v="1"/>
    <n v="114489.3"/>
    <n v="40237.65"/>
    <n v="0"/>
    <n v="0"/>
    <n v="0"/>
    <n v="0"/>
    <n v="154726.95000000001"/>
    <s v="Wyoming"/>
    <d v="2021-12-01T00:00:00"/>
    <x v="0"/>
    <x v="0"/>
    <x v="0"/>
    <s v="Cheyenne Light Fuel &amp; Power Co"/>
    <x v="4"/>
    <x v="38"/>
  </r>
  <r>
    <n v="5"/>
    <n v="122"/>
    <x v="62"/>
    <s v="106000 Completed Constr not Classfd"/>
    <n v="1"/>
    <n v="154726.95000000001"/>
    <n v="98581.96"/>
    <n v="0"/>
    <n v="0"/>
    <n v="0"/>
    <n v="0"/>
    <n v="253308.91"/>
    <s v="Wyoming"/>
    <d v="2021-12-01T00:00:00"/>
    <x v="0"/>
    <x v="1"/>
    <x v="0"/>
    <s v="Cheyenne Light Fuel &amp; Power Co"/>
    <x v="4"/>
    <x v="38"/>
  </r>
  <r>
    <n v="5"/>
    <n v="122"/>
    <x v="62"/>
    <s v="106000 Completed Constr not Classfd"/>
    <n v="1"/>
    <n v="253308.91"/>
    <n v="83804.710000000006"/>
    <n v="0"/>
    <n v="0"/>
    <n v="0"/>
    <n v="0"/>
    <n v="337113.62"/>
    <s v="Wyoming"/>
    <d v="2021-12-01T00:00:00"/>
    <x v="0"/>
    <x v="2"/>
    <x v="0"/>
    <s v="Cheyenne Light Fuel &amp; Power Co"/>
    <x v="4"/>
    <x v="38"/>
  </r>
  <r>
    <n v="5"/>
    <n v="122"/>
    <x v="62"/>
    <s v="106000 Completed Constr not Classfd"/>
    <n v="1"/>
    <n v="337113.62"/>
    <n v="81010.45"/>
    <n v="0"/>
    <n v="0"/>
    <n v="0"/>
    <n v="0"/>
    <n v="418124.07"/>
    <s v="Wyoming"/>
    <d v="2021-12-01T00:00:00"/>
    <x v="0"/>
    <x v="3"/>
    <x v="0"/>
    <s v="Cheyenne Light Fuel &amp; Power Co"/>
    <x v="4"/>
    <x v="38"/>
  </r>
  <r>
    <n v="5"/>
    <n v="122"/>
    <x v="62"/>
    <s v="106000 Completed Constr not Classfd"/>
    <n v="1"/>
    <n v="418124.07"/>
    <n v="138317.56"/>
    <n v="0"/>
    <n v="0"/>
    <n v="0"/>
    <n v="0"/>
    <n v="556441.63"/>
    <s v="Wyoming"/>
    <d v="2021-12-01T00:00:00"/>
    <x v="0"/>
    <x v="4"/>
    <x v="0"/>
    <s v="Cheyenne Light Fuel &amp; Power Co"/>
    <x v="4"/>
    <x v="38"/>
  </r>
  <r>
    <n v="5"/>
    <n v="122"/>
    <x v="62"/>
    <s v="106000 Completed Constr not Classfd"/>
    <n v="1"/>
    <n v="556441.63"/>
    <n v="103834.06"/>
    <n v="0"/>
    <n v="0"/>
    <n v="0"/>
    <n v="0"/>
    <n v="660275.69000000006"/>
    <s v="Wyoming"/>
    <d v="2021-12-01T00:00:00"/>
    <x v="0"/>
    <x v="5"/>
    <x v="0"/>
    <s v="Cheyenne Light Fuel &amp; Power Co"/>
    <x v="4"/>
    <x v="38"/>
  </r>
  <r>
    <n v="5"/>
    <n v="122"/>
    <x v="62"/>
    <s v="106000 Completed Constr not Classfd"/>
    <n v="1"/>
    <n v="660275.69000000006"/>
    <n v="123474.15000000001"/>
    <n v="0"/>
    <n v="0"/>
    <n v="0"/>
    <n v="0"/>
    <n v="783749.84"/>
    <s v="Wyoming"/>
    <d v="2021-12-01T00:00:00"/>
    <x v="0"/>
    <x v="6"/>
    <x v="0"/>
    <s v="Cheyenne Light Fuel &amp; Power Co"/>
    <x v="4"/>
    <x v="38"/>
  </r>
  <r>
    <n v="5"/>
    <n v="122"/>
    <x v="62"/>
    <s v="106000 Completed Constr not Classfd"/>
    <n v="1"/>
    <n v="783749.84"/>
    <n v="110715.52"/>
    <n v="0"/>
    <n v="0"/>
    <n v="0"/>
    <n v="0"/>
    <n v="894465.36"/>
    <s v="Wyoming"/>
    <d v="2021-12-01T00:00:00"/>
    <x v="0"/>
    <x v="7"/>
    <x v="0"/>
    <s v="Cheyenne Light Fuel &amp; Power Co"/>
    <x v="4"/>
    <x v="38"/>
  </r>
  <r>
    <n v="5"/>
    <n v="122"/>
    <x v="62"/>
    <s v="106000 Completed Constr not Classfd"/>
    <n v="1"/>
    <n v="894465.36"/>
    <n v="130509.04000000001"/>
    <n v="0"/>
    <n v="0"/>
    <n v="0"/>
    <n v="0"/>
    <n v="1024974.4"/>
    <s v="Wyoming"/>
    <d v="2021-12-01T00:00:00"/>
    <x v="0"/>
    <x v="8"/>
    <x v="0"/>
    <s v="Cheyenne Light Fuel &amp; Power Co"/>
    <x v="4"/>
    <x v="38"/>
  </r>
  <r>
    <n v="5"/>
    <n v="122"/>
    <x v="62"/>
    <s v="106000 Completed Constr not Classfd"/>
    <n v="1"/>
    <n v="1024974.4"/>
    <n v="115748.79000000001"/>
    <n v="0"/>
    <n v="0"/>
    <n v="0"/>
    <n v="0"/>
    <n v="1140723.19"/>
    <s v="Wyoming"/>
    <d v="2021-12-01T00:00:00"/>
    <x v="0"/>
    <x v="9"/>
    <x v="0"/>
    <s v="Cheyenne Light Fuel &amp; Power Co"/>
    <x v="4"/>
    <x v="38"/>
  </r>
  <r>
    <n v="5"/>
    <n v="122"/>
    <x v="62"/>
    <s v="106000 Completed Constr not Classfd"/>
    <n v="1"/>
    <n v="1140723.19"/>
    <n v="83453.56"/>
    <n v="0"/>
    <n v="0"/>
    <n v="0"/>
    <n v="0"/>
    <n v="1224176.75"/>
    <s v="Wyoming"/>
    <d v="2021-12-01T00:00:00"/>
    <x v="0"/>
    <x v="10"/>
    <x v="0"/>
    <s v="Cheyenne Light Fuel &amp; Power Co"/>
    <x v="4"/>
    <x v="38"/>
  </r>
  <r>
    <n v="5"/>
    <n v="122"/>
    <x v="62"/>
    <s v="106000 Completed Constr not Classfd"/>
    <n v="1"/>
    <n v="1224176.75"/>
    <n v="-1214988.04"/>
    <n v="0"/>
    <n v="0"/>
    <n v="0"/>
    <n v="0"/>
    <n v="9188.7100000000009"/>
    <s v="Wyoming"/>
    <d v="2021-12-01T00:00:00"/>
    <x v="0"/>
    <x v="11"/>
    <x v="0"/>
    <s v="Cheyenne Light Fuel &amp; Power Co"/>
    <x v="4"/>
    <x v="38"/>
  </r>
  <r>
    <n v="5"/>
    <n v="122"/>
    <x v="62"/>
    <s v="106000 Completed Constr not Classfd"/>
    <n v="1"/>
    <n v="9188.7100000000009"/>
    <n v="116650.31"/>
    <n v="0"/>
    <n v="0"/>
    <n v="0"/>
    <n v="0"/>
    <n v="125839.02"/>
    <s v="Wyoming"/>
    <d v="2021-12-01T00:00:00"/>
    <x v="0"/>
    <x v="12"/>
    <x v="0"/>
    <s v="Cheyenne Light Fuel &amp; Power Co"/>
    <x v="4"/>
    <x v="38"/>
  </r>
  <r>
    <n v="5"/>
    <n v="122"/>
    <x v="63"/>
    <s v="106000 Completed Constr not Classfd"/>
    <n v="1"/>
    <n v="11110.7"/>
    <n v="-8346.1200000000008"/>
    <n v="0"/>
    <n v="0"/>
    <n v="0"/>
    <n v="0"/>
    <n v="2764.58"/>
    <s v="Wyoming"/>
    <d v="2021-12-01T00:00:00"/>
    <x v="0"/>
    <x v="0"/>
    <x v="0"/>
    <s v="Cheyenne Light Fuel &amp; Power Co"/>
    <x v="4"/>
    <x v="39"/>
  </r>
  <r>
    <n v="5"/>
    <n v="122"/>
    <x v="63"/>
    <s v="106000 Completed Constr not Classfd"/>
    <n v="1"/>
    <n v="2764.58"/>
    <n v="2583.73"/>
    <n v="0"/>
    <n v="0"/>
    <n v="0"/>
    <n v="0"/>
    <n v="5348.31"/>
    <s v="Wyoming"/>
    <d v="2021-12-01T00:00:00"/>
    <x v="0"/>
    <x v="1"/>
    <x v="0"/>
    <s v="Cheyenne Light Fuel &amp; Power Co"/>
    <x v="4"/>
    <x v="39"/>
  </r>
  <r>
    <n v="5"/>
    <n v="122"/>
    <x v="63"/>
    <s v="106000 Completed Constr not Classfd"/>
    <n v="1"/>
    <n v="5348.31"/>
    <n v="3722.9900000000002"/>
    <n v="0"/>
    <n v="0"/>
    <n v="0"/>
    <n v="0"/>
    <n v="9071.3000000000011"/>
    <s v="Wyoming"/>
    <d v="2021-12-01T00:00:00"/>
    <x v="0"/>
    <x v="2"/>
    <x v="0"/>
    <s v="Cheyenne Light Fuel &amp; Power Co"/>
    <x v="4"/>
    <x v="39"/>
  </r>
  <r>
    <n v="5"/>
    <n v="122"/>
    <x v="63"/>
    <s v="106000 Completed Constr not Classfd"/>
    <n v="1"/>
    <n v="9071.3000000000011"/>
    <n v="-6092.04"/>
    <n v="0"/>
    <n v="0"/>
    <n v="0"/>
    <n v="0"/>
    <n v="2979.26"/>
    <s v="Wyoming"/>
    <d v="2021-12-01T00:00:00"/>
    <x v="0"/>
    <x v="3"/>
    <x v="0"/>
    <s v="Cheyenne Light Fuel &amp; Power Co"/>
    <x v="4"/>
    <x v="39"/>
  </r>
  <r>
    <n v="5"/>
    <n v="122"/>
    <x v="63"/>
    <s v="106000 Completed Constr not Classfd"/>
    <n v="1"/>
    <n v="2979.26"/>
    <n v="1973.49"/>
    <n v="0"/>
    <n v="0"/>
    <n v="0"/>
    <n v="0"/>
    <n v="4952.75"/>
    <s v="Wyoming"/>
    <d v="2021-12-01T00:00:00"/>
    <x v="0"/>
    <x v="4"/>
    <x v="0"/>
    <s v="Cheyenne Light Fuel &amp; Power Co"/>
    <x v="4"/>
    <x v="39"/>
  </r>
  <r>
    <n v="5"/>
    <n v="122"/>
    <x v="63"/>
    <s v="106000 Completed Constr not Classfd"/>
    <n v="1"/>
    <n v="4952.75"/>
    <n v="4664"/>
    <n v="0"/>
    <n v="0"/>
    <n v="0"/>
    <n v="0"/>
    <n v="9616.75"/>
    <s v="Wyoming"/>
    <d v="2021-12-01T00:00:00"/>
    <x v="0"/>
    <x v="5"/>
    <x v="0"/>
    <s v="Cheyenne Light Fuel &amp; Power Co"/>
    <x v="4"/>
    <x v="39"/>
  </r>
  <r>
    <n v="5"/>
    <n v="122"/>
    <x v="63"/>
    <s v="106000 Completed Constr not Classfd"/>
    <n v="1"/>
    <n v="9616.75"/>
    <n v="-6477.83"/>
    <n v="0"/>
    <n v="0"/>
    <n v="0"/>
    <n v="0"/>
    <n v="3138.92"/>
    <s v="Wyoming"/>
    <d v="2021-12-01T00:00:00"/>
    <x v="0"/>
    <x v="6"/>
    <x v="0"/>
    <s v="Cheyenne Light Fuel &amp; Power Co"/>
    <x v="4"/>
    <x v="39"/>
  </r>
  <r>
    <n v="5"/>
    <n v="122"/>
    <x v="63"/>
    <s v="106000 Completed Constr not Classfd"/>
    <n v="1"/>
    <n v="3138.92"/>
    <n v="3252.9"/>
    <n v="0"/>
    <n v="0"/>
    <n v="0"/>
    <n v="0"/>
    <n v="6391.82"/>
    <s v="Wyoming"/>
    <d v="2021-12-01T00:00:00"/>
    <x v="0"/>
    <x v="7"/>
    <x v="0"/>
    <s v="Cheyenne Light Fuel &amp; Power Co"/>
    <x v="4"/>
    <x v="39"/>
  </r>
  <r>
    <n v="5"/>
    <n v="122"/>
    <x v="63"/>
    <s v="106000 Completed Constr not Classfd"/>
    <n v="1"/>
    <n v="6391.82"/>
    <n v="5028.6000000000004"/>
    <n v="0"/>
    <n v="0"/>
    <n v="0"/>
    <n v="0"/>
    <n v="11420.42"/>
    <s v="Wyoming"/>
    <d v="2021-12-01T00:00:00"/>
    <x v="0"/>
    <x v="8"/>
    <x v="0"/>
    <s v="Cheyenne Light Fuel &amp; Power Co"/>
    <x v="4"/>
    <x v="39"/>
  </r>
  <r>
    <n v="5"/>
    <n v="122"/>
    <x v="63"/>
    <s v="106000 Completed Constr not Classfd"/>
    <n v="1"/>
    <n v="11420.42"/>
    <n v="-9129.74"/>
    <n v="0"/>
    <n v="0"/>
    <n v="0"/>
    <n v="0"/>
    <n v="2290.6799999999998"/>
    <s v="Wyoming"/>
    <d v="2021-12-01T00:00:00"/>
    <x v="0"/>
    <x v="9"/>
    <x v="0"/>
    <s v="Cheyenne Light Fuel &amp; Power Co"/>
    <x v="4"/>
    <x v="39"/>
  </r>
  <r>
    <n v="5"/>
    <n v="122"/>
    <x v="63"/>
    <s v="106000 Completed Constr not Classfd"/>
    <n v="1"/>
    <n v="2290.6799999999998"/>
    <n v="2911.4700000000003"/>
    <n v="0"/>
    <n v="0"/>
    <n v="0"/>
    <n v="0"/>
    <n v="5202.1500000000005"/>
    <s v="Wyoming"/>
    <d v="2021-12-01T00:00:00"/>
    <x v="0"/>
    <x v="10"/>
    <x v="0"/>
    <s v="Cheyenne Light Fuel &amp; Power Co"/>
    <x v="4"/>
    <x v="39"/>
  </r>
  <r>
    <n v="5"/>
    <n v="122"/>
    <x v="63"/>
    <s v="106000 Completed Constr not Classfd"/>
    <n v="1"/>
    <n v="5202.1500000000005"/>
    <n v="3458.02"/>
    <n v="0"/>
    <n v="0"/>
    <n v="0"/>
    <n v="0"/>
    <n v="8660.17"/>
    <s v="Wyoming"/>
    <d v="2021-12-01T00:00:00"/>
    <x v="0"/>
    <x v="11"/>
    <x v="0"/>
    <s v="Cheyenne Light Fuel &amp; Power Co"/>
    <x v="4"/>
    <x v="39"/>
  </r>
  <r>
    <n v="5"/>
    <n v="122"/>
    <x v="63"/>
    <s v="106000 Completed Constr not Classfd"/>
    <n v="1"/>
    <n v="8660.17"/>
    <n v="-8162.41"/>
    <n v="0"/>
    <n v="0"/>
    <n v="0"/>
    <n v="0"/>
    <n v="497.76"/>
    <s v="Wyoming"/>
    <d v="2021-12-01T00:00:00"/>
    <x v="0"/>
    <x v="12"/>
    <x v="0"/>
    <s v="Cheyenne Light Fuel &amp; Power Co"/>
    <x v="4"/>
    <x v="39"/>
  </r>
  <r>
    <n v="5"/>
    <n v="122"/>
    <x v="64"/>
    <s v="106000 Completed Constr not Classfd"/>
    <n v="1"/>
    <n v="0"/>
    <n v="0"/>
    <n v="0"/>
    <n v="0"/>
    <n v="0"/>
    <n v="0"/>
    <n v="0"/>
    <s v="Wyoming"/>
    <d v="2021-12-01T00:00:00"/>
    <x v="0"/>
    <x v="0"/>
    <x v="0"/>
    <s v="Cheyenne Light Fuel &amp; Power Co"/>
    <x v="4"/>
    <x v="39"/>
  </r>
  <r>
    <n v="5"/>
    <n v="122"/>
    <x v="64"/>
    <s v="106000 Completed Constr not Classfd"/>
    <n v="1"/>
    <n v="0"/>
    <n v="0"/>
    <n v="0"/>
    <n v="0"/>
    <n v="0"/>
    <n v="0"/>
    <n v="0"/>
    <s v="Wyoming"/>
    <d v="2021-12-01T00:00:00"/>
    <x v="0"/>
    <x v="1"/>
    <x v="0"/>
    <s v="Cheyenne Light Fuel &amp; Power Co"/>
    <x v="4"/>
    <x v="39"/>
  </r>
  <r>
    <n v="5"/>
    <n v="122"/>
    <x v="64"/>
    <s v="106000 Completed Constr not Classfd"/>
    <n v="1"/>
    <n v="0"/>
    <n v="0"/>
    <n v="0"/>
    <n v="0"/>
    <n v="0"/>
    <n v="0"/>
    <n v="0"/>
    <s v="Wyoming"/>
    <d v="2021-12-01T00:00:00"/>
    <x v="0"/>
    <x v="2"/>
    <x v="0"/>
    <s v="Cheyenne Light Fuel &amp; Power Co"/>
    <x v="4"/>
    <x v="39"/>
  </r>
  <r>
    <n v="5"/>
    <n v="122"/>
    <x v="64"/>
    <s v="106000 Completed Constr not Classfd"/>
    <n v="1"/>
    <n v="0"/>
    <n v="0"/>
    <n v="0"/>
    <n v="0"/>
    <n v="0"/>
    <n v="0"/>
    <n v="0"/>
    <s v="Wyoming"/>
    <d v="2021-12-01T00:00:00"/>
    <x v="0"/>
    <x v="3"/>
    <x v="0"/>
    <s v="Cheyenne Light Fuel &amp; Power Co"/>
    <x v="4"/>
    <x v="39"/>
  </r>
  <r>
    <n v="5"/>
    <n v="122"/>
    <x v="64"/>
    <s v="106000 Completed Constr not Classfd"/>
    <n v="1"/>
    <n v="0"/>
    <n v="0"/>
    <n v="0"/>
    <n v="0"/>
    <n v="0"/>
    <n v="0"/>
    <n v="0"/>
    <s v="Wyoming"/>
    <d v="2021-12-01T00:00:00"/>
    <x v="0"/>
    <x v="4"/>
    <x v="0"/>
    <s v="Cheyenne Light Fuel &amp; Power Co"/>
    <x v="4"/>
    <x v="39"/>
  </r>
  <r>
    <n v="5"/>
    <n v="122"/>
    <x v="64"/>
    <s v="106000 Completed Constr not Classfd"/>
    <n v="1"/>
    <n v="0"/>
    <n v="0"/>
    <n v="0"/>
    <n v="0"/>
    <n v="0"/>
    <n v="0"/>
    <n v="0"/>
    <s v="Wyoming"/>
    <d v="2021-12-01T00:00:00"/>
    <x v="0"/>
    <x v="5"/>
    <x v="0"/>
    <s v="Cheyenne Light Fuel &amp; Power Co"/>
    <x v="4"/>
    <x v="39"/>
  </r>
  <r>
    <n v="5"/>
    <n v="122"/>
    <x v="64"/>
    <s v="106000 Completed Constr not Classfd"/>
    <n v="1"/>
    <n v="0"/>
    <n v="0"/>
    <n v="0"/>
    <n v="0"/>
    <n v="0"/>
    <n v="0"/>
    <n v="0"/>
    <s v="Wyoming"/>
    <d v="2021-12-01T00:00:00"/>
    <x v="0"/>
    <x v="6"/>
    <x v="0"/>
    <s v="Cheyenne Light Fuel &amp; Power Co"/>
    <x v="4"/>
    <x v="39"/>
  </r>
  <r>
    <n v="5"/>
    <n v="122"/>
    <x v="64"/>
    <s v="106000 Completed Constr not Classfd"/>
    <n v="1"/>
    <n v="0"/>
    <n v="0"/>
    <n v="0"/>
    <n v="0"/>
    <n v="0"/>
    <n v="0"/>
    <n v="0"/>
    <s v="Wyoming"/>
    <d v="2021-12-01T00:00:00"/>
    <x v="0"/>
    <x v="7"/>
    <x v="0"/>
    <s v="Cheyenne Light Fuel &amp; Power Co"/>
    <x v="4"/>
    <x v="39"/>
  </r>
  <r>
    <n v="5"/>
    <n v="122"/>
    <x v="64"/>
    <s v="106000 Completed Constr not Classfd"/>
    <n v="1"/>
    <n v="0"/>
    <n v="0"/>
    <n v="0"/>
    <n v="0"/>
    <n v="0"/>
    <n v="0"/>
    <n v="0"/>
    <s v="Wyoming"/>
    <d v="2021-12-01T00:00:00"/>
    <x v="0"/>
    <x v="8"/>
    <x v="0"/>
    <s v="Cheyenne Light Fuel &amp; Power Co"/>
    <x v="4"/>
    <x v="39"/>
  </r>
  <r>
    <n v="5"/>
    <n v="122"/>
    <x v="64"/>
    <s v="106000 Completed Constr not Classfd"/>
    <n v="1"/>
    <n v="0"/>
    <n v="0"/>
    <n v="0"/>
    <n v="0"/>
    <n v="0"/>
    <n v="0"/>
    <n v="0"/>
    <s v="Wyoming"/>
    <d v="2021-12-01T00:00:00"/>
    <x v="0"/>
    <x v="9"/>
    <x v="0"/>
    <s v="Cheyenne Light Fuel &amp; Power Co"/>
    <x v="4"/>
    <x v="39"/>
  </r>
  <r>
    <n v="5"/>
    <n v="122"/>
    <x v="64"/>
    <s v="106000 Completed Constr not Classfd"/>
    <n v="1"/>
    <n v="0"/>
    <n v="0"/>
    <n v="0"/>
    <n v="0"/>
    <n v="0"/>
    <n v="0"/>
    <n v="0"/>
    <s v="Wyoming"/>
    <d v="2021-12-01T00:00:00"/>
    <x v="0"/>
    <x v="10"/>
    <x v="0"/>
    <s v="Cheyenne Light Fuel &amp; Power Co"/>
    <x v="4"/>
    <x v="39"/>
  </r>
  <r>
    <n v="5"/>
    <n v="122"/>
    <x v="64"/>
    <s v="106000 Completed Constr not Classfd"/>
    <n v="1"/>
    <n v="0"/>
    <n v="0"/>
    <n v="0"/>
    <n v="0"/>
    <n v="0"/>
    <n v="0"/>
    <n v="0"/>
    <s v="Wyoming"/>
    <d v="2021-12-01T00:00:00"/>
    <x v="0"/>
    <x v="11"/>
    <x v="0"/>
    <s v="Cheyenne Light Fuel &amp; Power Co"/>
    <x v="4"/>
    <x v="39"/>
  </r>
  <r>
    <n v="5"/>
    <n v="122"/>
    <x v="64"/>
    <s v="106000 Completed Constr not Classfd"/>
    <n v="1"/>
    <n v="0"/>
    <n v="0"/>
    <n v="0"/>
    <n v="0"/>
    <n v="0"/>
    <n v="0"/>
    <n v="0"/>
    <s v="Wyoming"/>
    <d v="2021-12-01T00:00:00"/>
    <x v="0"/>
    <x v="12"/>
    <x v="0"/>
    <s v="Cheyenne Light Fuel &amp; Power Co"/>
    <x v="4"/>
    <x v="39"/>
  </r>
  <r>
    <n v="5"/>
    <n v="122"/>
    <x v="65"/>
    <s v="106000 Completed Constr not Classfd"/>
    <n v="1"/>
    <n v="11110.73"/>
    <n v="-8346.1200000000008"/>
    <n v="0"/>
    <n v="0"/>
    <n v="0"/>
    <n v="0"/>
    <n v="2764.61"/>
    <s v="Wyoming"/>
    <d v="2021-12-01T00:00:00"/>
    <x v="0"/>
    <x v="0"/>
    <x v="0"/>
    <s v="Cheyenne Light Fuel &amp; Power Co"/>
    <x v="4"/>
    <x v="39"/>
  </r>
  <r>
    <n v="5"/>
    <n v="122"/>
    <x v="65"/>
    <s v="106000 Completed Constr not Classfd"/>
    <n v="1"/>
    <n v="2764.61"/>
    <n v="2583.7600000000002"/>
    <n v="0"/>
    <n v="0"/>
    <n v="0"/>
    <n v="0"/>
    <n v="5348.37"/>
    <s v="Wyoming"/>
    <d v="2021-12-01T00:00:00"/>
    <x v="0"/>
    <x v="1"/>
    <x v="0"/>
    <s v="Cheyenne Light Fuel &amp; Power Co"/>
    <x v="4"/>
    <x v="39"/>
  </r>
  <r>
    <n v="5"/>
    <n v="122"/>
    <x v="65"/>
    <s v="106000 Completed Constr not Classfd"/>
    <n v="1"/>
    <n v="5348.37"/>
    <n v="3723"/>
    <n v="0"/>
    <n v="0"/>
    <n v="0"/>
    <n v="0"/>
    <n v="9071.3700000000008"/>
    <s v="Wyoming"/>
    <d v="2021-12-01T00:00:00"/>
    <x v="0"/>
    <x v="2"/>
    <x v="0"/>
    <s v="Cheyenne Light Fuel &amp; Power Co"/>
    <x v="4"/>
    <x v="39"/>
  </r>
  <r>
    <n v="5"/>
    <n v="122"/>
    <x v="65"/>
    <s v="106000 Completed Constr not Classfd"/>
    <n v="1"/>
    <n v="9071.3700000000008"/>
    <n v="-6092.09"/>
    <n v="0"/>
    <n v="0"/>
    <n v="0"/>
    <n v="0"/>
    <n v="2979.28"/>
    <s v="Wyoming"/>
    <d v="2021-12-01T00:00:00"/>
    <x v="0"/>
    <x v="3"/>
    <x v="0"/>
    <s v="Cheyenne Light Fuel &amp; Power Co"/>
    <x v="4"/>
    <x v="39"/>
  </r>
  <r>
    <n v="5"/>
    <n v="122"/>
    <x v="65"/>
    <s v="106000 Completed Constr not Classfd"/>
    <n v="1"/>
    <n v="2979.28"/>
    <n v="1973.51"/>
    <n v="0"/>
    <n v="0"/>
    <n v="0"/>
    <n v="0"/>
    <n v="4952.79"/>
    <s v="Wyoming"/>
    <d v="2021-12-01T00:00:00"/>
    <x v="0"/>
    <x v="4"/>
    <x v="0"/>
    <s v="Cheyenne Light Fuel &amp; Power Co"/>
    <x v="4"/>
    <x v="39"/>
  </r>
  <r>
    <n v="5"/>
    <n v="122"/>
    <x v="65"/>
    <s v="106000 Completed Constr not Classfd"/>
    <n v="1"/>
    <n v="4952.79"/>
    <n v="4664.0200000000004"/>
    <n v="0"/>
    <n v="0"/>
    <n v="0"/>
    <n v="0"/>
    <n v="9616.81"/>
    <s v="Wyoming"/>
    <d v="2021-12-01T00:00:00"/>
    <x v="0"/>
    <x v="5"/>
    <x v="0"/>
    <s v="Cheyenne Light Fuel &amp; Power Co"/>
    <x v="4"/>
    <x v="39"/>
  </r>
  <r>
    <n v="5"/>
    <n v="122"/>
    <x v="65"/>
    <s v="106000 Completed Constr not Classfd"/>
    <n v="1"/>
    <n v="9616.81"/>
    <n v="-6477.89"/>
    <n v="0"/>
    <n v="0"/>
    <n v="0"/>
    <n v="0"/>
    <n v="3138.92"/>
    <s v="Wyoming"/>
    <d v="2021-12-01T00:00:00"/>
    <x v="0"/>
    <x v="6"/>
    <x v="0"/>
    <s v="Cheyenne Light Fuel &amp; Power Co"/>
    <x v="4"/>
    <x v="39"/>
  </r>
  <r>
    <n v="5"/>
    <n v="122"/>
    <x v="65"/>
    <s v="106000 Completed Constr not Classfd"/>
    <n v="1"/>
    <n v="3138.92"/>
    <n v="3252.92"/>
    <n v="0"/>
    <n v="0"/>
    <n v="0"/>
    <n v="0"/>
    <n v="6391.84"/>
    <s v="Wyoming"/>
    <d v="2021-12-01T00:00:00"/>
    <x v="0"/>
    <x v="7"/>
    <x v="0"/>
    <s v="Cheyenne Light Fuel &amp; Power Co"/>
    <x v="4"/>
    <x v="39"/>
  </r>
  <r>
    <n v="5"/>
    <n v="122"/>
    <x v="65"/>
    <s v="106000 Completed Constr not Classfd"/>
    <n v="1"/>
    <n v="6391.84"/>
    <n v="5028.6099999999997"/>
    <n v="0"/>
    <n v="0"/>
    <n v="0"/>
    <n v="0"/>
    <n v="11420.45"/>
    <s v="Wyoming"/>
    <d v="2021-12-01T00:00:00"/>
    <x v="0"/>
    <x v="8"/>
    <x v="0"/>
    <s v="Cheyenne Light Fuel &amp; Power Co"/>
    <x v="4"/>
    <x v="39"/>
  </r>
  <r>
    <n v="5"/>
    <n v="122"/>
    <x v="65"/>
    <s v="106000 Completed Constr not Classfd"/>
    <n v="1"/>
    <n v="11420.45"/>
    <n v="-9129.77"/>
    <n v="0"/>
    <n v="0"/>
    <n v="0"/>
    <n v="0"/>
    <n v="2290.6799999999998"/>
    <s v="Wyoming"/>
    <d v="2021-12-01T00:00:00"/>
    <x v="0"/>
    <x v="9"/>
    <x v="0"/>
    <s v="Cheyenne Light Fuel &amp; Power Co"/>
    <x v="4"/>
    <x v="39"/>
  </r>
  <r>
    <n v="5"/>
    <n v="122"/>
    <x v="65"/>
    <s v="106000 Completed Constr not Classfd"/>
    <n v="1"/>
    <n v="2290.6799999999998"/>
    <n v="2911.4900000000002"/>
    <n v="0"/>
    <n v="0"/>
    <n v="0"/>
    <n v="0"/>
    <n v="5202.17"/>
    <s v="Wyoming"/>
    <d v="2021-12-01T00:00:00"/>
    <x v="0"/>
    <x v="10"/>
    <x v="0"/>
    <s v="Cheyenne Light Fuel &amp; Power Co"/>
    <x v="4"/>
    <x v="39"/>
  </r>
  <r>
    <n v="5"/>
    <n v="122"/>
    <x v="65"/>
    <s v="106000 Completed Constr not Classfd"/>
    <n v="1"/>
    <n v="5202.17"/>
    <n v="3458.04"/>
    <n v="0"/>
    <n v="0"/>
    <n v="0"/>
    <n v="0"/>
    <n v="8660.2100000000009"/>
    <s v="Wyoming"/>
    <d v="2021-12-01T00:00:00"/>
    <x v="0"/>
    <x v="11"/>
    <x v="0"/>
    <s v="Cheyenne Light Fuel &amp; Power Co"/>
    <x v="4"/>
    <x v="39"/>
  </r>
  <r>
    <n v="5"/>
    <n v="122"/>
    <x v="65"/>
    <s v="106000 Completed Constr not Classfd"/>
    <n v="1"/>
    <n v="8660.2100000000009"/>
    <n v="-8162.4400000000005"/>
    <n v="0"/>
    <n v="0"/>
    <n v="0"/>
    <n v="0"/>
    <n v="497.77000000000004"/>
    <s v="Wyoming"/>
    <d v="2021-12-01T00:00:00"/>
    <x v="0"/>
    <x v="12"/>
    <x v="0"/>
    <s v="Cheyenne Light Fuel &amp; Power Co"/>
    <x v="4"/>
    <x v="39"/>
  </r>
  <r>
    <n v="5"/>
    <n v="122"/>
    <x v="66"/>
    <s v="106000 Completed Constr not Classfd"/>
    <n v="1"/>
    <n v="2101.15"/>
    <n v="0"/>
    <n v="0"/>
    <n v="0"/>
    <n v="0"/>
    <n v="0"/>
    <n v="2101.15"/>
    <s v="Wyoming"/>
    <d v="2021-12-01T00:00:00"/>
    <x v="0"/>
    <x v="0"/>
    <x v="0"/>
    <s v="Cheyenne Light Fuel &amp; Power Co"/>
    <x v="4"/>
    <x v="40"/>
  </r>
  <r>
    <n v="5"/>
    <n v="122"/>
    <x v="66"/>
    <s v="106000 Completed Constr not Classfd"/>
    <n v="1"/>
    <n v="2101.15"/>
    <n v="0"/>
    <n v="0"/>
    <n v="0"/>
    <n v="0"/>
    <n v="0"/>
    <n v="2101.15"/>
    <s v="Wyoming"/>
    <d v="2021-12-01T00:00:00"/>
    <x v="0"/>
    <x v="1"/>
    <x v="0"/>
    <s v="Cheyenne Light Fuel &amp; Power Co"/>
    <x v="4"/>
    <x v="40"/>
  </r>
  <r>
    <n v="5"/>
    <n v="122"/>
    <x v="66"/>
    <s v="106000 Completed Constr not Classfd"/>
    <n v="1"/>
    <n v="2101.15"/>
    <n v="0"/>
    <n v="0"/>
    <n v="0"/>
    <n v="0"/>
    <n v="0"/>
    <n v="2101.15"/>
    <s v="Wyoming"/>
    <d v="2021-12-01T00:00:00"/>
    <x v="0"/>
    <x v="2"/>
    <x v="0"/>
    <s v="Cheyenne Light Fuel &amp; Power Co"/>
    <x v="4"/>
    <x v="40"/>
  </r>
  <r>
    <n v="5"/>
    <n v="122"/>
    <x v="66"/>
    <s v="106000 Completed Constr not Classfd"/>
    <n v="1"/>
    <n v="2101.15"/>
    <n v="0"/>
    <n v="0"/>
    <n v="0"/>
    <n v="0"/>
    <n v="0"/>
    <n v="2101.15"/>
    <s v="Wyoming"/>
    <d v="2021-12-01T00:00:00"/>
    <x v="0"/>
    <x v="3"/>
    <x v="0"/>
    <s v="Cheyenne Light Fuel &amp; Power Co"/>
    <x v="4"/>
    <x v="40"/>
  </r>
  <r>
    <n v="5"/>
    <n v="122"/>
    <x v="66"/>
    <s v="106000 Completed Constr not Classfd"/>
    <n v="1"/>
    <n v="2101.15"/>
    <n v="0"/>
    <n v="0"/>
    <n v="0"/>
    <n v="0"/>
    <n v="0"/>
    <n v="2101.15"/>
    <s v="Wyoming"/>
    <d v="2021-12-01T00:00:00"/>
    <x v="0"/>
    <x v="4"/>
    <x v="0"/>
    <s v="Cheyenne Light Fuel &amp; Power Co"/>
    <x v="4"/>
    <x v="40"/>
  </r>
  <r>
    <n v="5"/>
    <n v="122"/>
    <x v="66"/>
    <s v="106000 Completed Constr not Classfd"/>
    <n v="1"/>
    <n v="2101.15"/>
    <n v="0"/>
    <n v="0"/>
    <n v="0"/>
    <n v="0"/>
    <n v="0"/>
    <n v="2101.15"/>
    <s v="Wyoming"/>
    <d v="2021-12-01T00:00:00"/>
    <x v="0"/>
    <x v="5"/>
    <x v="0"/>
    <s v="Cheyenne Light Fuel &amp; Power Co"/>
    <x v="4"/>
    <x v="40"/>
  </r>
  <r>
    <n v="5"/>
    <n v="122"/>
    <x v="66"/>
    <s v="106000 Completed Constr not Classfd"/>
    <n v="1"/>
    <n v="2101.15"/>
    <n v="0"/>
    <n v="0"/>
    <n v="0"/>
    <n v="0"/>
    <n v="0"/>
    <n v="2101.15"/>
    <s v="Wyoming"/>
    <d v="2021-12-01T00:00:00"/>
    <x v="0"/>
    <x v="6"/>
    <x v="0"/>
    <s v="Cheyenne Light Fuel &amp; Power Co"/>
    <x v="4"/>
    <x v="40"/>
  </r>
  <r>
    <n v="5"/>
    <n v="122"/>
    <x v="66"/>
    <s v="106000 Completed Constr not Classfd"/>
    <n v="1"/>
    <n v="2101.15"/>
    <n v="0"/>
    <n v="0"/>
    <n v="0"/>
    <n v="0"/>
    <n v="0"/>
    <n v="2101.15"/>
    <s v="Wyoming"/>
    <d v="2021-12-01T00:00:00"/>
    <x v="0"/>
    <x v="7"/>
    <x v="0"/>
    <s v="Cheyenne Light Fuel &amp; Power Co"/>
    <x v="4"/>
    <x v="40"/>
  </r>
  <r>
    <n v="5"/>
    <n v="122"/>
    <x v="66"/>
    <s v="106000 Completed Constr not Classfd"/>
    <n v="1"/>
    <n v="2101.15"/>
    <n v="0"/>
    <n v="0"/>
    <n v="0"/>
    <n v="0"/>
    <n v="0"/>
    <n v="2101.15"/>
    <s v="Wyoming"/>
    <d v="2021-12-01T00:00:00"/>
    <x v="0"/>
    <x v="8"/>
    <x v="0"/>
    <s v="Cheyenne Light Fuel &amp; Power Co"/>
    <x v="4"/>
    <x v="40"/>
  </r>
  <r>
    <n v="5"/>
    <n v="122"/>
    <x v="66"/>
    <s v="106000 Completed Constr not Classfd"/>
    <n v="1"/>
    <n v="2101.15"/>
    <n v="0"/>
    <n v="0"/>
    <n v="0"/>
    <n v="0"/>
    <n v="0"/>
    <n v="2101.15"/>
    <s v="Wyoming"/>
    <d v="2021-12-01T00:00:00"/>
    <x v="0"/>
    <x v="9"/>
    <x v="0"/>
    <s v="Cheyenne Light Fuel &amp; Power Co"/>
    <x v="4"/>
    <x v="40"/>
  </r>
  <r>
    <n v="5"/>
    <n v="122"/>
    <x v="66"/>
    <s v="106000 Completed Constr not Classfd"/>
    <n v="1"/>
    <n v="2101.15"/>
    <n v="0"/>
    <n v="0"/>
    <n v="0"/>
    <n v="0"/>
    <n v="0"/>
    <n v="2101.15"/>
    <s v="Wyoming"/>
    <d v="2021-12-01T00:00:00"/>
    <x v="0"/>
    <x v="10"/>
    <x v="0"/>
    <s v="Cheyenne Light Fuel &amp; Power Co"/>
    <x v="4"/>
    <x v="40"/>
  </r>
  <r>
    <n v="5"/>
    <n v="122"/>
    <x v="66"/>
    <s v="106000 Completed Constr not Classfd"/>
    <n v="1"/>
    <n v="2101.15"/>
    <n v="0"/>
    <n v="0"/>
    <n v="0"/>
    <n v="0"/>
    <n v="0"/>
    <n v="2101.15"/>
    <s v="Wyoming"/>
    <d v="2021-12-01T00:00:00"/>
    <x v="0"/>
    <x v="11"/>
    <x v="0"/>
    <s v="Cheyenne Light Fuel &amp; Power Co"/>
    <x v="4"/>
    <x v="40"/>
  </r>
  <r>
    <n v="5"/>
    <n v="122"/>
    <x v="66"/>
    <s v="106000 Completed Constr not Classfd"/>
    <n v="1"/>
    <n v="2101.15"/>
    <n v="0"/>
    <n v="0"/>
    <n v="0"/>
    <n v="0"/>
    <n v="0"/>
    <n v="2101.15"/>
    <s v="Wyoming"/>
    <d v="2021-12-01T00:00:00"/>
    <x v="0"/>
    <x v="12"/>
    <x v="0"/>
    <s v="Cheyenne Light Fuel &amp; Power Co"/>
    <x v="4"/>
    <x v="40"/>
  </r>
  <r>
    <n v="5"/>
    <n v="122"/>
    <x v="67"/>
    <s v="106000 Completed Constr not Classfd"/>
    <n v="1"/>
    <n v="110278.27"/>
    <n v="1674.57"/>
    <n v="0"/>
    <n v="0"/>
    <n v="0"/>
    <n v="0"/>
    <n v="111952.84"/>
    <s v="Wyoming"/>
    <d v="2021-12-01T00:00:00"/>
    <x v="0"/>
    <x v="0"/>
    <x v="0"/>
    <s v="Cheyenne Light Fuel &amp; Power Co"/>
    <x v="4"/>
    <x v="41"/>
  </r>
  <r>
    <n v="5"/>
    <n v="122"/>
    <x v="67"/>
    <s v="106000 Completed Constr not Classfd"/>
    <n v="1"/>
    <n v="111952.84"/>
    <n v="4577.41"/>
    <n v="0"/>
    <n v="0"/>
    <n v="0"/>
    <n v="0"/>
    <n v="116530.25"/>
    <s v="Wyoming"/>
    <d v="2021-12-01T00:00:00"/>
    <x v="0"/>
    <x v="1"/>
    <x v="0"/>
    <s v="Cheyenne Light Fuel &amp; Power Co"/>
    <x v="4"/>
    <x v="41"/>
  </r>
  <r>
    <n v="5"/>
    <n v="122"/>
    <x v="67"/>
    <s v="106000 Completed Constr not Classfd"/>
    <n v="1"/>
    <n v="116530.25"/>
    <n v="13646.210000000001"/>
    <n v="0"/>
    <n v="0"/>
    <n v="0"/>
    <n v="0"/>
    <n v="130176.46"/>
    <s v="Wyoming"/>
    <d v="2021-12-01T00:00:00"/>
    <x v="0"/>
    <x v="2"/>
    <x v="0"/>
    <s v="Cheyenne Light Fuel &amp; Power Co"/>
    <x v="4"/>
    <x v="41"/>
  </r>
  <r>
    <n v="5"/>
    <n v="122"/>
    <x v="67"/>
    <s v="106000 Completed Constr not Classfd"/>
    <n v="1"/>
    <n v="130176.46"/>
    <n v="13271.29"/>
    <n v="0"/>
    <n v="0"/>
    <n v="0"/>
    <n v="0"/>
    <n v="143447.75"/>
    <s v="Wyoming"/>
    <d v="2021-12-01T00:00:00"/>
    <x v="0"/>
    <x v="3"/>
    <x v="0"/>
    <s v="Cheyenne Light Fuel &amp; Power Co"/>
    <x v="4"/>
    <x v="41"/>
  </r>
  <r>
    <n v="5"/>
    <n v="122"/>
    <x v="67"/>
    <s v="106000 Completed Constr not Classfd"/>
    <n v="1"/>
    <n v="143447.75"/>
    <n v="14591.54"/>
    <n v="0"/>
    <n v="0"/>
    <n v="0"/>
    <n v="0"/>
    <n v="158039.29"/>
    <s v="Wyoming"/>
    <d v="2021-12-01T00:00:00"/>
    <x v="0"/>
    <x v="4"/>
    <x v="0"/>
    <s v="Cheyenne Light Fuel &amp; Power Co"/>
    <x v="4"/>
    <x v="41"/>
  </r>
  <r>
    <n v="5"/>
    <n v="122"/>
    <x v="67"/>
    <s v="106000 Completed Constr not Classfd"/>
    <n v="1"/>
    <n v="158039.29"/>
    <n v="36820.400000000001"/>
    <n v="0"/>
    <n v="0"/>
    <n v="0"/>
    <n v="0"/>
    <n v="194859.69"/>
    <s v="Wyoming"/>
    <d v="2021-12-01T00:00:00"/>
    <x v="0"/>
    <x v="5"/>
    <x v="0"/>
    <s v="Cheyenne Light Fuel &amp; Power Co"/>
    <x v="4"/>
    <x v="41"/>
  </r>
  <r>
    <n v="5"/>
    <n v="122"/>
    <x v="67"/>
    <s v="106000 Completed Constr not Classfd"/>
    <n v="1"/>
    <n v="194859.69"/>
    <n v="14227.15"/>
    <n v="0"/>
    <n v="0"/>
    <n v="0"/>
    <n v="0"/>
    <n v="209086.84"/>
    <s v="Wyoming"/>
    <d v="2021-12-01T00:00:00"/>
    <x v="0"/>
    <x v="6"/>
    <x v="0"/>
    <s v="Cheyenne Light Fuel &amp; Power Co"/>
    <x v="4"/>
    <x v="41"/>
  </r>
  <r>
    <n v="5"/>
    <n v="122"/>
    <x v="67"/>
    <s v="106000 Completed Constr not Classfd"/>
    <n v="1"/>
    <n v="209086.84"/>
    <n v="114578.32"/>
    <n v="0"/>
    <n v="0"/>
    <n v="0"/>
    <n v="0"/>
    <n v="323665.16000000003"/>
    <s v="Wyoming"/>
    <d v="2021-12-01T00:00:00"/>
    <x v="0"/>
    <x v="7"/>
    <x v="0"/>
    <s v="Cheyenne Light Fuel &amp; Power Co"/>
    <x v="4"/>
    <x v="41"/>
  </r>
  <r>
    <n v="5"/>
    <n v="122"/>
    <x v="67"/>
    <s v="106000 Completed Constr not Classfd"/>
    <n v="1"/>
    <n v="323665.16000000003"/>
    <n v="-23931.68"/>
    <n v="0"/>
    <n v="0"/>
    <n v="0"/>
    <n v="0"/>
    <n v="299733.48"/>
    <s v="Wyoming"/>
    <d v="2021-12-01T00:00:00"/>
    <x v="0"/>
    <x v="8"/>
    <x v="0"/>
    <s v="Cheyenne Light Fuel &amp; Power Co"/>
    <x v="4"/>
    <x v="41"/>
  </r>
  <r>
    <n v="5"/>
    <n v="122"/>
    <x v="67"/>
    <s v="106000 Completed Constr not Classfd"/>
    <n v="1"/>
    <n v="299733.48"/>
    <n v="12181.800000000001"/>
    <n v="0"/>
    <n v="0"/>
    <n v="0"/>
    <n v="0"/>
    <n v="311915.28000000003"/>
    <s v="Wyoming"/>
    <d v="2021-12-01T00:00:00"/>
    <x v="0"/>
    <x v="9"/>
    <x v="0"/>
    <s v="Cheyenne Light Fuel &amp; Power Co"/>
    <x v="4"/>
    <x v="41"/>
  </r>
  <r>
    <n v="5"/>
    <n v="122"/>
    <x v="67"/>
    <s v="106000 Completed Constr not Classfd"/>
    <n v="1"/>
    <n v="311915.28000000003"/>
    <n v="11395.82"/>
    <n v="0"/>
    <n v="0"/>
    <n v="0"/>
    <n v="0"/>
    <n v="323311.10000000003"/>
    <s v="Wyoming"/>
    <d v="2021-12-01T00:00:00"/>
    <x v="0"/>
    <x v="10"/>
    <x v="0"/>
    <s v="Cheyenne Light Fuel &amp; Power Co"/>
    <x v="4"/>
    <x v="41"/>
  </r>
  <r>
    <n v="5"/>
    <n v="122"/>
    <x v="67"/>
    <s v="106000 Completed Constr not Classfd"/>
    <n v="1"/>
    <n v="323311.10000000003"/>
    <n v="10176.93"/>
    <n v="0"/>
    <n v="0"/>
    <n v="0"/>
    <n v="0"/>
    <n v="333488.03000000003"/>
    <s v="Wyoming"/>
    <d v="2021-12-01T00:00:00"/>
    <x v="0"/>
    <x v="11"/>
    <x v="0"/>
    <s v="Cheyenne Light Fuel &amp; Power Co"/>
    <x v="4"/>
    <x v="41"/>
  </r>
  <r>
    <n v="5"/>
    <n v="122"/>
    <x v="67"/>
    <s v="106000 Completed Constr not Classfd"/>
    <n v="1"/>
    <n v="333488.03000000003"/>
    <n v="-63660.060000000005"/>
    <n v="0"/>
    <n v="0"/>
    <n v="0"/>
    <n v="0"/>
    <n v="269827.97000000003"/>
    <s v="Wyoming"/>
    <d v="2021-12-01T00:00:00"/>
    <x v="0"/>
    <x v="12"/>
    <x v="0"/>
    <s v="Cheyenne Light Fuel &amp; Power Co"/>
    <x v="4"/>
    <x v="41"/>
  </r>
  <r>
    <n v="5"/>
    <n v="122"/>
    <x v="68"/>
    <s v="106000 Completed Constr not Classfd"/>
    <n v="1"/>
    <n v="0"/>
    <n v="0"/>
    <n v="0"/>
    <n v="0"/>
    <n v="0"/>
    <n v="0"/>
    <n v="0"/>
    <s v="Wyoming"/>
    <d v="2021-12-01T00:00:00"/>
    <x v="0"/>
    <x v="0"/>
    <x v="0"/>
    <s v="Cheyenne Light Fuel &amp; Power Co"/>
    <x v="0"/>
    <x v="2"/>
  </r>
  <r>
    <n v="5"/>
    <n v="122"/>
    <x v="68"/>
    <s v="106000 Completed Constr not Classfd"/>
    <n v="1"/>
    <n v="0"/>
    <n v="0"/>
    <n v="0"/>
    <n v="0"/>
    <n v="0"/>
    <n v="0"/>
    <n v="0"/>
    <s v="Wyoming"/>
    <d v="2021-12-01T00:00:00"/>
    <x v="0"/>
    <x v="1"/>
    <x v="0"/>
    <s v="Cheyenne Light Fuel &amp; Power Co"/>
    <x v="0"/>
    <x v="2"/>
  </r>
  <r>
    <n v="5"/>
    <n v="122"/>
    <x v="68"/>
    <s v="106000 Completed Constr not Classfd"/>
    <n v="1"/>
    <n v="0"/>
    <n v="0"/>
    <n v="0"/>
    <n v="0"/>
    <n v="0"/>
    <n v="0"/>
    <n v="0"/>
    <s v="Wyoming"/>
    <d v="2021-12-01T00:00:00"/>
    <x v="0"/>
    <x v="2"/>
    <x v="0"/>
    <s v="Cheyenne Light Fuel &amp; Power Co"/>
    <x v="0"/>
    <x v="2"/>
  </r>
  <r>
    <n v="5"/>
    <n v="122"/>
    <x v="68"/>
    <s v="106000 Completed Constr not Classfd"/>
    <n v="1"/>
    <n v="0"/>
    <n v="0"/>
    <n v="0"/>
    <n v="0"/>
    <n v="0"/>
    <n v="0"/>
    <n v="0"/>
    <s v="Wyoming"/>
    <d v="2021-12-01T00:00:00"/>
    <x v="0"/>
    <x v="3"/>
    <x v="0"/>
    <s v="Cheyenne Light Fuel &amp; Power Co"/>
    <x v="0"/>
    <x v="2"/>
  </r>
  <r>
    <n v="5"/>
    <n v="122"/>
    <x v="68"/>
    <s v="106000 Completed Constr not Classfd"/>
    <n v="1"/>
    <n v="0"/>
    <n v="0"/>
    <n v="0"/>
    <n v="0"/>
    <n v="0"/>
    <n v="0"/>
    <n v="0"/>
    <s v="Wyoming"/>
    <d v="2021-12-01T00:00:00"/>
    <x v="0"/>
    <x v="4"/>
    <x v="0"/>
    <s v="Cheyenne Light Fuel &amp; Power Co"/>
    <x v="0"/>
    <x v="2"/>
  </r>
  <r>
    <n v="5"/>
    <n v="122"/>
    <x v="68"/>
    <s v="106000 Completed Constr not Classfd"/>
    <n v="1"/>
    <n v="0"/>
    <n v="0"/>
    <n v="0"/>
    <n v="0"/>
    <n v="0"/>
    <n v="0"/>
    <n v="0"/>
    <s v="Wyoming"/>
    <d v="2021-12-01T00:00:00"/>
    <x v="0"/>
    <x v="5"/>
    <x v="0"/>
    <s v="Cheyenne Light Fuel &amp; Power Co"/>
    <x v="0"/>
    <x v="2"/>
  </r>
  <r>
    <n v="5"/>
    <n v="122"/>
    <x v="68"/>
    <s v="106000 Completed Constr not Classfd"/>
    <n v="1"/>
    <n v="0"/>
    <n v="0"/>
    <n v="0"/>
    <n v="0"/>
    <n v="0"/>
    <n v="0"/>
    <n v="0"/>
    <s v="Wyoming"/>
    <d v="2021-12-01T00:00:00"/>
    <x v="0"/>
    <x v="6"/>
    <x v="0"/>
    <s v="Cheyenne Light Fuel &amp; Power Co"/>
    <x v="0"/>
    <x v="2"/>
  </r>
  <r>
    <n v="5"/>
    <n v="122"/>
    <x v="68"/>
    <s v="106000 Completed Constr not Classfd"/>
    <n v="1"/>
    <n v="0"/>
    <n v="0"/>
    <n v="0"/>
    <n v="0"/>
    <n v="0"/>
    <n v="0"/>
    <n v="0"/>
    <s v="Wyoming"/>
    <d v="2021-12-01T00:00:00"/>
    <x v="0"/>
    <x v="7"/>
    <x v="0"/>
    <s v="Cheyenne Light Fuel &amp; Power Co"/>
    <x v="0"/>
    <x v="2"/>
  </r>
  <r>
    <n v="5"/>
    <n v="122"/>
    <x v="68"/>
    <s v="106000 Completed Constr not Classfd"/>
    <n v="1"/>
    <n v="0"/>
    <n v="0"/>
    <n v="0"/>
    <n v="0"/>
    <n v="0"/>
    <n v="0"/>
    <n v="0"/>
    <s v="Wyoming"/>
    <d v="2021-12-01T00:00:00"/>
    <x v="0"/>
    <x v="8"/>
    <x v="0"/>
    <s v="Cheyenne Light Fuel &amp; Power Co"/>
    <x v="0"/>
    <x v="2"/>
  </r>
  <r>
    <n v="5"/>
    <n v="122"/>
    <x v="68"/>
    <s v="106000 Completed Constr not Classfd"/>
    <n v="1"/>
    <n v="0"/>
    <n v="0"/>
    <n v="0"/>
    <n v="0"/>
    <n v="0"/>
    <n v="0"/>
    <n v="0"/>
    <s v="Wyoming"/>
    <d v="2021-12-01T00:00:00"/>
    <x v="0"/>
    <x v="9"/>
    <x v="0"/>
    <s v="Cheyenne Light Fuel &amp; Power Co"/>
    <x v="0"/>
    <x v="2"/>
  </r>
  <r>
    <n v="5"/>
    <n v="122"/>
    <x v="68"/>
    <s v="106000 Completed Constr not Classfd"/>
    <n v="1"/>
    <n v="0"/>
    <n v="0"/>
    <n v="0"/>
    <n v="0"/>
    <n v="0"/>
    <n v="0"/>
    <n v="0"/>
    <s v="Wyoming"/>
    <d v="2021-12-01T00:00:00"/>
    <x v="0"/>
    <x v="10"/>
    <x v="0"/>
    <s v="Cheyenne Light Fuel &amp; Power Co"/>
    <x v="0"/>
    <x v="2"/>
  </r>
  <r>
    <n v="5"/>
    <n v="122"/>
    <x v="68"/>
    <s v="106000 Completed Constr not Classfd"/>
    <n v="1"/>
    <n v="0"/>
    <n v="0"/>
    <n v="0"/>
    <n v="0"/>
    <n v="0"/>
    <n v="0"/>
    <n v="0"/>
    <s v="Wyoming"/>
    <d v="2021-12-01T00:00:00"/>
    <x v="0"/>
    <x v="11"/>
    <x v="0"/>
    <s v="Cheyenne Light Fuel &amp; Power Co"/>
    <x v="0"/>
    <x v="2"/>
  </r>
  <r>
    <n v="5"/>
    <n v="122"/>
    <x v="68"/>
    <s v="106000 Completed Constr not Classfd"/>
    <n v="1"/>
    <n v="0"/>
    <n v="501752.46"/>
    <n v="0"/>
    <n v="0"/>
    <n v="0"/>
    <n v="0"/>
    <n v="501752.46"/>
    <s v="Wyoming"/>
    <d v="2021-12-01T00:00:00"/>
    <x v="0"/>
    <x v="12"/>
    <x v="0"/>
    <s v="Cheyenne Light Fuel &amp; Power Co"/>
    <x v="0"/>
    <x v="2"/>
  </r>
  <r>
    <n v="5"/>
    <n v="122"/>
    <x v="69"/>
    <s v="106000 Completed Constr not Classfd"/>
    <n v="1"/>
    <n v="15173.550000000001"/>
    <n v="-15173.550000000001"/>
    <n v="0"/>
    <n v="0"/>
    <n v="0"/>
    <n v="0"/>
    <n v="0"/>
    <s v="Wyoming"/>
    <d v="2021-12-01T00:00:00"/>
    <x v="0"/>
    <x v="0"/>
    <x v="0"/>
    <s v="Cheyenne Light Fuel &amp; Power Co"/>
    <x v="0"/>
    <x v="3"/>
  </r>
  <r>
    <n v="5"/>
    <n v="122"/>
    <x v="69"/>
    <s v="106000 Completed Constr not Classfd"/>
    <n v="1"/>
    <n v="0"/>
    <n v="0"/>
    <n v="0"/>
    <n v="0"/>
    <n v="0"/>
    <n v="0"/>
    <n v="0"/>
    <s v="Wyoming"/>
    <d v="2021-12-01T00:00:00"/>
    <x v="0"/>
    <x v="1"/>
    <x v="0"/>
    <s v="Cheyenne Light Fuel &amp; Power Co"/>
    <x v="0"/>
    <x v="3"/>
  </r>
  <r>
    <n v="5"/>
    <n v="122"/>
    <x v="69"/>
    <s v="106000 Completed Constr not Classfd"/>
    <n v="1"/>
    <n v="0"/>
    <n v="0"/>
    <n v="0"/>
    <n v="0"/>
    <n v="0"/>
    <n v="0"/>
    <n v="0"/>
    <s v="Wyoming"/>
    <d v="2021-12-01T00:00:00"/>
    <x v="0"/>
    <x v="2"/>
    <x v="0"/>
    <s v="Cheyenne Light Fuel &amp; Power Co"/>
    <x v="0"/>
    <x v="3"/>
  </r>
  <r>
    <n v="5"/>
    <n v="122"/>
    <x v="69"/>
    <s v="106000 Completed Constr not Classfd"/>
    <n v="1"/>
    <n v="0"/>
    <n v="0"/>
    <n v="0"/>
    <n v="0"/>
    <n v="0"/>
    <n v="0"/>
    <n v="0"/>
    <s v="Wyoming"/>
    <d v="2021-12-01T00:00:00"/>
    <x v="0"/>
    <x v="3"/>
    <x v="0"/>
    <s v="Cheyenne Light Fuel &amp; Power Co"/>
    <x v="0"/>
    <x v="3"/>
  </r>
  <r>
    <n v="5"/>
    <n v="122"/>
    <x v="69"/>
    <s v="106000 Completed Constr not Classfd"/>
    <n v="1"/>
    <n v="0"/>
    <n v="0"/>
    <n v="0"/>
    <n v="0"/>
    <n v="0"/>
    <n v="0"/>
    <n v="0"/>
    <s v="Wyoming"/>
    <d v="2021-12-01T00:00:00"/>
    <x v="0"/>
    <x v="4"/>
    <x v="0"/>
    <s v="Cheyenne Light Fuel &amp; Power Co"/>
    <x v="0"/>
    <x v="3"/>
  </r>
  <r>
    <n v="5"/>
    <n v="122"/>
    <x v="69"/>
    <s v="106000 Completed Constr not Classfd"/>
    <n v="1"/>
    <n v="0"/>
    <n v="0"/>
    <n v="0"/>
    <n v="0"/>
    <n v="0"/>
    <n v="0"/>
    <n v="0"/>
    <s v="Wyoming"/>
    <d v="2021-12-01T00:00:00"/>
    <x v="0"/>
    <x v="5"/>
    <x v="0"/>
    <s v="Cheyenne Light Fuel &amp; Power Co"/>
    <x v="0"/>
    <x v="3"/>
  </r>
  <r>
    <n v="5"/>
    <n v="122"/>
    <x v="69"/>
    <s v="106000 Completed Constr not Classfd"/>
    <n v="1"/>
    <n v="0"/>
    <n v="0"/>
    <n v="0"/>
    <n v="0"/>
    <n v="0"/>
    <n v="0"/>
    <n v="0"/>
    <s v="Wyoming"/>
    <d v="2021-12-01T00:00:00"/>
    <x v="0"/>
    <x v="6"/>
    <x v="0"/>
    <s v="Cheyenne Light Fuel &amp; Power Co"/>
    <x v="0"/>
    <x v="3"/>
  </r>
  <r>
    <n v="5"/>
    <n v="122"/>
    <x v="69"/>
    <s v="106000 Completed Constr not Classfd"/>
    <n v="1"/>
    <n v="0"/>
    <n v="0"/>
    <n v="0"/>
    <n v="0"/>
    <n v="0"/>
    <n v="0"/>
    <n v="0"/>
    <s v="Wyoming"/>
    <d v="2021-12-01T00:00:00"/>
    <x v="0"/>
    <x v="7"/>
    <x v="0"/>
    <s v="Cheyenne Light Fuel &amp; Power Co"/>
    <x v="0"/>
    <x v="3"/>
  </r>
  <r>
    <n v="5"/>
    <n v="122"/>
    <x v="69"/>
    <s v="106000 Completed Constr not Classfd"/>
    <n v="1"/>
    <n v="0"/>
    <n v="0"/>
    <n v="0"/>
    <n v="0"/>
    <n v="0"/>
    <n v="0"/>
    <n v="0"/>
    <s v="Wyoming"/>
    <d v="2021-12-01T00:00:00"/>
    <x v="0"/>
    <x v="8"/>
    <x v="0"/>
    <s v="Cheyenne Light Fuel &amp; Power Co"/>
    <x v="0"/>
    <x v="3"/>
  </r>
  <r>
    <n v="5"/>
    <n v="122"/>
    <x v="69"/>
    <s v="106000 Completed Constr not Classfd"/>
    <n v="1"/>
    <n v="0"/>
    <n v="0"/>
    <n v="0"/>
    <n v="0"/>
    <n v="0"/>
    <n v="0"/>
    <n v="0"/>
    <s v="Wyoming"/>
    <d v="2021-12-01T00:00:00"/>
    <x v="0"/>
    <x v="9"/>
    <x v="0"/>
    <s v="Cheyenne Light Fuel &amp; Power Co"/>
    <x v="0"/>
    <x v="3"/>
  </r>
  <r>
    <n v="5"/>
    <n v="122"/>
    <x v="69"/>
    <s v="106000 Completed Constr not Classfd"/>
    <n v="1"/>
    <n v="0"/>
    <n v="0"/>
    <n v="0"/>
    <n v="0"/>
    <n v="0"/>
    <n v="0"/>
    <n v="0"/>
    <s v="Wyoming"/>
    <d v="2021-12-01T00:00:00"/>
    <x v="0"/>
    <x v="10"/>
    <x v="0"/>
    <s v="Cheyenne Light Fuel &amp; Power Co"/>
    <x v="0"/>
    <x v="3"/>
  </r>
  <r>
    <n v="5"/>
    <n v="122"/>
    <x v="69"/>
    <s v="106000 Completed Constr not Classfd"/>
    <n v="1"/>
    <n v="0"/>
    <n v="0"/>
    <n v="0"/>
    <n v="0"/>
    <n v="0"/>
    <n v="0"/>
    <n v="0"/>
    <s v="Wyoming"/>
    <d v="2021-12-01T00:00:00"/>
    <x v="0"/>
    <x v="11"/>
    <x v="0"/>
    <s v="Cheyenne Light Fuel &amp; Power Co"/>
    <x v="0"/>
    <x v="3"/>
  </r>
  <r>
    <n v="5"/>
    <n v="122"/>
    <x v="69"/>
    <s v="106000 Completed Constr not Classfd"/>
    <n v="1"/>
    <n v="0"/>
    <n v="0"/>
    <n v="0"/>
    <n v="0"/>
    <n v="0"/>
    <n v="0"/>
    <n v="0"/>
    <s v="Wyoming"/>
    <d v="2021-12-01T00:00:00"/>
    <x v="0"/>
    <x v="12"/>
    <x v="0"/>
    <s v="Cheyenne Light Fuel &amp; Power Co"/>
    <x v="0"/>
    <x v="3"/>
  </r>
  <r>
    <n v="5"/>
    <n v="122"/>
    <x v="70"/>
    <s v="106000 Completed Constr not Classfd"/>
    <n v="1"/>
    <n v="0"/>
    <n v="0"/>
    <n v="0"/>
    <n v="0"/>
    <n v="0"/>
    <n v="0"/>
    <n v="0"/>
    <s v="Wyoming"/>
    <d v="2021-12-01T00:00:00"/>
    <x v="0"/>
    <x v="0"/>
    <x v="0"/>
    <s v="Cheyenne Light Fuel &amp; Power Co"/>
    <x v="0"/>
    <x v="3"/>
  </r>
  <r>
    <n v="5"/>
    <n v="122"/>
    <x v="70"/>
    <s v="106000 Completed Constr not Classfd"/>
    <n v="1"/>
    <n v="0"/>
    <n v="0"/>
    <n v="0"/>
    <n v="0"/>
    <n v="0"/>
    <n v="0"/>
    <n v="0"/>
    <s v="Wyoming"/>
    <d v="2021-12-01T00:00:00"/>
    <x v="0"/>
    <x v="1"/>
    <x v="0"/>
    <s v="Cheyenne Light Fuel &amp; Power Co"/>
    <x v="0"/>
    <x v="3"/>
  </r>
  <r>
    <n v="5"/>
    <n v="122"/>
    <x v="70"/>
    <s v="106000 Completed Constr not Classfd"/>
    <n v="1"/>
    <n v="0"/>
    <n v="0"/>
    <n v="0"/>
    <n v="0"/>
    <n v="0"/>
    <n v="0"/>
    <n v="0"/>
    <s v="Wyoming"/>
    <d v="2021-12-01T00:00:00"/>
    <x v="0"/>
    <x v="2"/>
    <x v="0"/>
    <s v="Cheyenne Light Fuel &amp; Power Co"/>
    <x v="0"/>
    <x v="3"/>
  </r>
  <r>
    <n v="5"/>
    <n v="122"/>
    <x v="70"/>
    <s v="106000 Completed Constr not Classfd"/>
    <n v="1"/>
    <n v="0"/>
    <n v="0"/>
    <n v="0"/>
    <n v="0"/>
    <n v="0"/>
    <n v="0"/>
    <n v="0"/>
    <s v="Wyoming"/>
    <d v="2021-12-01T00:00:00"/>
    <x v="0"/>
    <x v="3"/>
    <x v="0"/>
    <s v="Cheyenne Light Fuel &amp; Power Co"/>
    <x v="0"/>
    <x v="3"/>
  </r>
  <r>
    <n v="5"/>
    <n v="122"/>
    <x v="70"/>
    <s v="106000 Completed Constr not Classfd"/>
    <n v="1"/>
    <n v="0"/>
    <n v="0"/>
    <n v="0"/>
    <n v="0"/>
    <n v="0"/>
    <n v="0"/>
    <n v="0"/>
    <s v="Wyoming"/>
    <d v="2021-12-01T00:00:00"/>
    <x v="0"/>
    <x v="4"/>
    <x v="0"/>
    <s v="Cheyenne Light Fuel &amp; Power Co"/>
    <x v="0"/>
    <x v="3"/>
  </r>
  <r>
    <n v="5"/>
    <n v="122"/>
    <x v="70"/>
    <s v="106000 Completed Constr not Classfd"/>
    <n v="1"/>
    <n v="0"/>
    <n v="0"/>
    <n v="0"/>
    <n v="0"/>
    <n v="0"/>
    <n v="0"/>
    <n v="0"/>
    <s v="Wyoming"/>
    <d v="2021-12-01T00:00:00"/>
    <x v="0"/>
    <x v="5"/>
    <x v="0"/>
    <s v="Cheyenne Light Fuel &amp; Power Co"/>
    <x v="0"/>
    <x v="3"/>
  </r>
  <r>
    <n v="5"/>
    <n v="122"/>
    <x v="70"/>
    <s v="106000 Completed Constr not Classfd"/>
    <n v="1"/>
    <n v="0"/>
    <n v="0"/>
    <n v="0"/>
    <n v="0"/>
    <n v="0"/>
    <n v="0"/>
    <n v="0"/>
    <s v="Wyoming"/>
    <d v="2021-12-01T00:00:00"/>
    <x v="0"/>
    <x v="6"/>
    <x v="0"/>
    <s v="Cheyenne Light Fuel &amp; Power Co"/>
    <x v="0"/>
    <x v="3"/>
  </r>
  <r>
    <n v="5"/>
    <n v="122"/>
    <x v="70"/>
    <s v="106000 Completed Constr not Classfd"/>
    <n v="1"/>
    <n v="0"/>
    <n v="0"/>
    <n v="0"/>
    <n v="0"/>
    <n v="0"/>
    <n v="0"/>
    <n v="0"/>
    <s v="Wyoming"/>
    <d v="2021-12-01T00:00:00"/>
    <x v="0"/>
    <x v="7"/>
    <x v="0"/>
    <s v="Cheyenne Light Fuel &amp; Power Co"/>
    <x v="0"/>
    <x v="3"/>
  </r>
  <r>
    <n v="5"/>
    <n v="122"/>
    <x v="70"/>
    <s v="106000 Completed Constr not Classfd"/>
    <n v="1"/>
    <n v="0"/>
    <n v="0"/>
    <n v="0"/>
    <n v="0"/>
    <n v="0"/>
    <n v="0"/>
    <n v="0"/>
    <s v="Wyoming"/>
    <d v="2021-12-01T00:00:00"/>
    <x v="0"/>
    <x v="8"/>
    <x v="0"/>
    <s v="Cheyenne Light Fuel &amp; Power Co"/>
    <x v="0"/>
    <x v="3"/>
  </r>
  <r>
    <n v="5"/>
    <n v="122"/>
    <x v="70"/>
    <s v="106000 Completed Constr not Classfd"/>
    <n v="1"/>
    <n v="0"/>
    <n v="0"/>
    <n v="0"/>
    <n v="0"/>
    <n v="0"/>
    <n v="0"/>
    <n v="0"/>
    <s v="Wyoming"/>
    <d v="2021-12-01T00:00:00"/>
    <x v="0"/>
    <x v="9"/>
    <x v="0"/>
    <s v="Cheyenne Light Fuel &amp; Power Co"/>
    <x v="0"/>
    <x v="3"/>
  </r>
  <r>
    <n v="5"/>
    <n v="122"/>
    <x v="70"/>
    <s v="106000 Completed Constr not Classfd"/>
    <n v="1"/>
    <n v="0"/>
    <n v="0"/>
    <n v="0"/>
    <n v="0"/>
    <n v="0"/>
    <n v="0"/>
    <n v="0"/>
    <s v="Wyoming"/>
    <d v="2021-12-01T00:00:00"/>
    <x v="0"/>
    <x v="10"/>
    <x v="0"/>
    <s v="Cheyenne Light Fuel &amp; Power Co"/>
    <x v="0"/>
    <x v="3"/>
  </r>
  <r>
    <n v="5"/>
    <n v="122"/>
    <x v="70"/>
    <s v="106000 Completed Constr not Classfd"/>
    <n v="1"/>
    <n v="0"/>
    <n v="0"/>
    <n v="0"/>
    <n v="0"/>
    <n v="0"/>
    <n v="0"/>
    <n v="0"/>
    <s v="Wyoming"/>
    <d v="2021-12-01T00:00:00"/>
    <x v="0"/>
    <x v="11"/>
    <x v="0"/>
    <s v="Cheyenne Light Fuel &amp; Power Co"/>
    <x v="0"/>
    <x v="3"/>
  </r>
  <r>
    <n v="5"/>
    <n v="122"/>
    <x v="70"/>
    <s v="106000 Completed Constr not Classfd"/>
    <n v="1"/>
    <n v="0"/>
    <n v="0"/>
    <n v="0"/>
    <n v="0"/>
    <n v="0"/>
    <n v="0"/>
    <n v="0"/>
    <s v="Wyoming"/>
    <d v="2021-12-01T00:00:00"/>
    <x v="0"/>
    <x v="12"/>
    <x v="0"/>
    <s v="Cheyenne Light Fuel &amp; Power Co"/>
    <x v="0"/>
    <x v="3"/>
  </r>
  <r>
    <n v="5"/>
    <n v="122"/>
    <x v="71"/>
    <s v="106000 Completed Constr not Classfd"/>
    <n v="1"/>
    <n v="0"/>
    <n v="0"/>
    <n v="0"/>
    <n v="0"/>
    <n v="0"/>
    <n v="0"/>
    <n v="0"/>
    <s v="Wyoming"/>
    <d v="2021-12-01T00:00:00"/>
    <x v="0"/>
    <x v="0"/>
    <x v="0"/>
    <s v="Cheyenne Light Fuel &amp; Power Co"/>
    <x v="0"/>
    <x v="0"/>
  </r>
  <r>
    <n v="5"/>
    <n v="122"/>
    <x v="71"/>
    <s v="106000 Completed Constr not Classfd"/>
    <n v="1"/>
    <n v="0"/>
    <n v="0"/>
    <n v="0"/>
    <n v="0"/>
    <n v="0"/>
    <n v="0"/>
    <n v="0"/>
    <s v="Wyoming"/>
    <d v="2021-12-01T00:00:00"/>
    <x v="0"/>
    <x v="1"/>
    <x v="0"/>
    <s v="Cheyenne Light Fuel &amp; Power Co"/>
    <x v="0"/>
    <x v="0"/>
  </r>
  <r>
    <n v="5"/>
    <n v="122"/>
    <x v="71"/>
    <s v="106000 Completed Constr not Classfd"/>
    <n v="1"/>
    <n v="0"/>
    <n v="0"/>
    <n v="0"/>
    <n v="0"/>
    <n v="0"/>
    <n v="0"/>
    <n v="0"/>
    <s v="Wyoming"/>
    <d v="2021-12-01T00:00:00"/>
    <x v="0"/>
    <x v="2"/>
    <x v="0"/>
    <s v="Cheyenne Light Fuel &amp; Power Co"/>
    <x v="0"/>
    <x v="0"/>
  </r>
  <r>
    <n v="5"/>
    <n v="122"/>
    <x v="71"/>
    <s v="106000 Completed Constr not Classfd"/>
    <n v="1"/>
    <n v="0"/>
    <n v="0"/>
    <n v="0"/>
    <n v="0"/>
    <n v="0"/>
    <n v="0"/>
    <n v="0"/>
    <s v="Wyoming"/>
    <d v="2021-12-01T00:00:00"/>
    <x v="0"/>
    <x v="3"/>
    <x v="0"/>
    <s v="Cheyenne Light Fuel &amp; Power Co"/>
    <x v="0"/>
    <x v="0"/>
  </r>
  <r>
    <n v="5"/>
    <n v="122"/>
    <x v="71"/>
    <s v="106000 Completed Constr not Classfd"/>
    <n v="1"/>
    <n v="0"/>
    <n v="0"/>
    <n v="0"/>
    <n v="0"/>
    <n v="0"/>
    <n v="0"/>
    <n v="0"/>
    <s v="Wyoming"/>
    <d v="2021-12-01T00:00:00"/>
    <x v="0"/>
    <x v="4"/>
    <x v="0"/>
    <s v="Cheyenne Light Fuel &amp; Power Co"/>
    <x v="0"/>
    <x v="0"/>
  </r>
  <r>
    <n v="5"/>
    <n v="122"/>
    <x v="71"/>
    <s v="106000 Completed Constr not Classfd"/>
    <n v="1"/>
    <n v="0"/>
    <n v="0"/>
    <n v="0"/>
    <n v="0"/>
    <n v="0"/>
    <n v="0"/>
    <n v="0"/>
    <s v="Wyoming"/>
    <d v="2021-12-01T00:00:00"/>
    <x v="0"/>
    <x v="5"/>
    <x v="0"/>
    <s v="Cheyenne Light Fuel &amp; Power Co"/>
    <x v="0"/>
    <x v="0"/>
  </r>
  <r>
    <n v="5"/>
    <n v="122"/>
    <x v="71"/>
    <s v="106000 Completed Constr not Classfd"/>
    <n v="1"/>
    <n v="0"/>
    <n v="0"/>
    <n v="0"/>
    <n v="0"/>
    <n v="0"/>
    <n v="0"/>
    <n v="0"/>
    <s v="Wyoming"/>
    <d v="2021-12-01T00:00:00"/>
    <x v="0"/>
    <x v="6"/>
    <x v="0"/>
    <s v="Cheyenne Light Fuel &amp; Power Co"/>
    <x v="0"/>
    <x v="0"/>
  </r>
  <r>
    <n v="5"/>
    <n v="122"/>
    <x v="71"/>
    <s v="106000 Completed Constr not Classfd"/>
    <n v="1"/>
    <n v="0"/>
    <n v="0"/>
    <n v="0"/>
    <n v="0"/>
    <n v="0"/>
    <n v="0"/>
    <n v="0"/>
    <s v="Wyoming"/>
    <d v="2021-12-01T00:00:00"/>
    <x v="0"/>
    <x v="7"/>
    <x v="0"/>
    <s v="Cheyenne Light Fuel &amp; Power Co"/>
    <x v="0"/>
    <x v="0"/>
  </r>
  <r>
    <n v="5"/>
    <n v="122"/>
    <x v="71"/>
    <s v="106000 Completed Constr not Classfd"/>
    <n v="1"/>
    <n v="0"/>
    <n v="0"/>
    <n v="0"/>
    <n v="0"/>
    <n v="0"/>
    <n v="0"/>
    <n v="0"/>
    <s v="Wyoming"/>
    <d v="2021-12-01T00:00:00"/>
    <x v="0"/>
    <x v="8"/>
    <x v="0"/>
    <s v="Cheyenne Light Fuel &amp; Power Co"/>
    <x v="0"/>
    <x v="0"/>
  </r>
  <r>
    <n v="5"/>
    <n v="122"/>
    <x v="71"/>
    <s v="106000 Completed Constr not Classfd"/>
    <n v="1"/>
    <n v="0"/>
    <n v="0"/>
    <n v="0"/>
    <n v="0"/>
    <n v="0"/>
    <n v="0"/>
    <n v="0"/>
    <s v="Wyoming"/>
    <d v="2021-12-01T00:00:00"/>
    <x v="0"/>
    <x v="9"/>
    <x v="0"/>
    <s v="Cheyenne Light Fuel &amp; Power Co"/>
    <x v="0"/>
    <x v="0"/>
  </r>
  <r>
    <n v="5"/>
    <n v="122"/>
    <x v="71"/>
    <s v="106000 Completed Constr not Classfd"/>
    <n v="1"/>
    <n v="0"/>
    <n v="0"/>
    <n v="0"/>
    <n v="0"/>
    <n v="0"/>
    <n v="0"/>
    <n v="0"/>
    <s v="Wyoming"/>
    <d v="2021-12-01T00:00:00"/>
    <x v="0"/>
    <x v="10"/>
    <x v="0"/>
    <s v="Cheyenne Light Fuel &amp; Power Co"/>
    <x v="0"/>
    <x v="0"/>
  </r>
  <r>
    <n v="5"/>
    <n v="122"/>
    <x v="71"/>
    <s v="106000 Completed Constr not Classfd"/>
    <n v="1"/>
    <n v="0"/>
    <n v="0"/>
    <n v="0"/>
    <n v="0"/>
    <n v="0"/>
    <n v="0"/>
    <n v="0"/>
    <s v="Wyoming"/>
    <d v="2021-12-01T00:00:00"/>
    <x v="0"/>
    <x v="11"/>
    <x v="0"/>
    <s v="Cheyenne Light Fuel &amp; Power Co"/>
    <x v="0"/>
    <x v="0"/>
  </r>
  <r>
    <n v="5"/>
    <n v="122"/>
    <x v="71"/>
    <s v="106000 Completed Constr not Classfd"/>
    <n v="1"/>
    <n v="0"/>
    <n v="0"/>
    <n v="0"/>
    <n v="0"/>
    <n v="0"/>
    <n v="0"/>
    <n v="0"/>
    <s v="Wyoming"/>
    <d v="2021-12-01T00:00:00"/>
    <x v="0"/>
    <x v="12"/>
    <x v="0"/>
    <s v="Cheyenne Light Fuel &amp; Power Co"/>
    <x v="0"/>
    <x v="0"/>
  </r>
  <r>
    <n v="5"/>
    <n v="122"/>
    <x v="0"/>
    <s v="106000 Completed Constr not Classfd"/>
    <n v="1"/>
    <n v="0"/>
    <n v="142955.57"/>
    <n v="0"/>
    <n v="0"/>
    <n v="0"/>
    <n v="0"/>
    <n v="142955.57"/>
    <s v="Wyoming"/>
    <d v="2021-12-01T00:00:00"/>
    <x v="0"/>
    <x v="0"/>
    <x v="0"/>
    <s v="Cheyenne Light Fuel &amp; Power Co"/>
    <x v="0"/>
    <x v="0"/>
  </r>
  <r>
    <n v="5"/>
    <n v="122"/>
    <x v="0"/>
    <s v="106000 Completed Constr not Classfd"/>
    <n v="1"/>
    <n v="142955.57"/>
    <n v="14587.050000000001"/>
    <n v="0"/>
    <n v="0"/>
    <n v="0"/>
    <n v="0"/>
    <n v="157542.62"/>
    <s v="Wyoming"/>
    <d v="2021-12-01T00:00:00"/>
    <x v="0"/>
    <x v="1"/>
    <x v="0"/>
    <s v="Cheyenne Light Fuel &amp; Power Co"/>
    <x v="0"/>
    <x v="0"/>
  </r>
  <r>
    <n v="5"/>
    <n v="122"/>
    <x v="0"/>
    <s v="106000 Completed Constr not Classfd"/>
    <n v="1"/>
    <n v="157542.62"/>
    <n v="627.61"/>
    <n v="0"/>
    <n v="0"/>
    <n v="0"/>
    <n v="0"/>
    <n v="158170.23000000001"/>
    <s v="Wyoming"/>
    <d v="2021-12-01T00:00:00"/>
    <x v="0"/>
    <x v="2"/>
    <x v="0"/>
    <s v="Cheyenne Light Fuel &amp; Power Co"/>
    <x v="0"/>
    <x v="0"/>
  </r>
  <r>
    <n v="5"/>
    <n v="122"/>
    <x v="0"/>
    <s v="106000 Completed Constr not Classfd"/>
    <n v="1"/>
    <n v="158170.23000000001"/>
    <n v="259.24"/>
    <n v="0"/>
    <n v="0"/>
    <n v="0"/>
    <n v="0"/>
    <n v="158429.47"/>
    <s v="Wyoming"/>
    <d v="2021-12-01T00:00:00"/>
    <x v="0"/>
    <x v="3"/>
    <x v="0"/>
    <s v="Cheyenne Light Fuel &amp; Power Co"/>
    <x v="0"/>
    <x v="0"/>
  </r>
  <r>
    <n v="5"/>
    <n v="122"/>
    <x v="0"/>
    <s v="106000 Completed Constr not Classfd"/>
    <n v="1"/>
    <n v="158429.47"/>
    <n v="-65490.9"/>
    <n v="0"/>
    <n v="0"/>
    <n v="0"/>
    <n v="0"/>
    <n v="92938.57"/>
    <s v="Wyoming"/>
    <d v="2021-12-01T00:00:00"/>
    <x v="0"/>
    <x v="4"/>
    <x v="0"/>
    <s v="Cheyenne Light Fuel &amp; Power Co"/>
    <x v="0"/>
    <x v="0"/>
  </r>
  <r>
    <n v="5"/>
    <n v="122"/>
    <x v="0"/>
    <s v="106000 Completed Constr not Classfd"/>
    <n v="1"/>
    <n v="92938.57"/>
    <n v="0"/>
    <n v="0"/>
    <n v="0"/>
    <n v="0"/>
    <n v="0"/>
    <n v="92938.57"/>
    <s v="Wyoming"/>
    <d v="2021-12-01T00:00:00"/>
    <x v="0"/>
    <x v="5"/>
    <x v="0"/>
    <s v="Cheyenne Light Fuel &amp; Power Co"/>
    <x v="0"/>
    <x v="0"/>
  </r>
  <r>
    <n v="5"/>
    <n v="122"/>
    <x v="0"/>
    <s v="106000 Completed Constr not Classfd"/>
    <n v="1"/>
    <n v="92938.57"/>
    <n v="-92938.57"/>
    <n v="0"/>
    <n v="0"/>
    <n v="0"/>
    <n v="0"/>
    <n v="0"/>
    <s v="Wyoming"/>
    <d v="2021-12-01T00:00:00"/>
    <x v="0"/>
    <x v="6"/>
    <x v="0"/>
    <s v="Cheyenne Light Fuel &amp; Power Co"/>
    <x v="0"/>
    <x v="0"/>
  </r>
  <r>
    <n v="5"/>
    <n v="122"/>
    <x v="0"/>
    <s v="106000 Completed Constr not Classfd"/>
    <n v="1"/>
    <n v="0"/>
    <n v="0"/>
    <n v="0"/>
    <n v="0"/>
    <n v="0"/>
    <n v="0"/>
    <n v="0"/>
    <s v="Wyoming"/>
    <d v="2021-12-01T00:00:00"/>
    <x v="0"/>
    <x v="7"/>
    <x v="0"/>
    <s v="Cheyenne Light Fuel &amp; Power Co"/>
    <x v="0"/>
    <x v="0"/>
  </r>
  <r>
    <n v="5"/>
    <n v="122"/>
    <x v="0"/>
    <s v="106000 Completed Constr not Classfd"/>
    <n v="1"/>
    <n v="0"/>
    <n v="0"/>
    <n v="0"/>
    <n v="0"/>
    <n v="0"/>
    <n v="0"/>
    <n v="0"/>
    <s v="Wyoming"/>
    <d v="2021-12-01T00:00:00"/>
    <x v="0"/>
    <x v="8"/>
    <x v="0"/>
    <s v="Cheyenne Light Fuel &amp; Power Co"/>
    <x v="0"/>
    <x v="0"/>
  </r>
  <r>
    <n v="5"/>
    <n v="122"/>
    <x v="0"/>
    <s v="106000 Completed Constr not Classfd"/>
    <n v="1"/>
    <n v="0"/>
    <n v="0"/>
    <n v="0"/>
    <n v="0"/>
    <n v="0"/>
    <n v="0"/>
    <n v="0"/>
    <s v="Wyoming"/>
    <d v="2021-12-01T00:00:00"/>
    <x v="0"/>
    <x v="9"/>
    <x v="0"/>
    <s v="Cheyenne Light Fuel &amp; Power Co"/>
    <x v="0"/>
    <x v="0"/>
  </r>
  <r>
    <n v="5"/>
    <n v="122"/>
    <x v="0"/>
    <s v="106000 Completed Constr not Classfd"/>
    <n v="1"/>
    <n v="0"/>
    <n v="0"/>
    <n v="0"/>
    <n v="0"/>
    <n v="0"/>
    <n v="0"/>
    <n v="0"/>
    <s v="Wyoming"/>
    <d v="2021-12-01T00:00:00"/>
    <x v="0"/>
    <x v="10"/>
    <x v="0"/>
    <s v="Cheyenne Light Fuel &amp; Power Co"/>
    <x v="0"/>
    <x v="0"/>
  </r>
  <r>
    <n v="5"/>
    <n v="122"/>
    <x v="0"/>
    <s v="106000 Completed Constr not Classfd"/>
    <n v="1"/>
    <n v="0"/>
    <n v="0"/>
    <n v="0"/>
    <n v="0"/>
    <n v="0"/>
    <n v="0"/>
    <n v="0"/>
    <s v="Wyoming"/>
    <d v="2021-12-01T00:00:00"/>
    <x v="0"/>
    <x v="11"/>
    <x v="0"/>
    <s v="Cheyenne Light Fuel &amp; Power Co"/>
    <x v="0"/>
    <x v="0"/>
  </r>
  <r>
    <n v="5"/>
    <n v="122"/>
    <x v="0"/>
    <s v="106000 Completed Constr not Classfd"/>
    <n v="1"/>
    <n v="0"/>
    <n v="120360.33"/>
    <n v="0"/>
    <n v="0"/>
    <n v="0"/>
    <n v="0"/>
    <n v="120360.33"/>
    <s v="Wyoming"/>
    <d v="2021-12-01T00:00:00"/>
    <x v="0"/>
    <x v="12"/>
    <x v="0"/>
    <s v="Cheyenne Light Fuel &amp; Power Co"/>
    <x v="0"/>
    <x v="0"/>
  </r>
  <r>
    <n v="5"/>
    <n v="122"/>
    <x v="1"/>
    <s v="106000 Completed Constr not Classfd"/>
    <n v="1"/>
    <n v="0"/>
    <n v="0"/>
    <n v="0"/>
    <n v="0"/>
    <n v="0"/>
    <n v="0"/>
    <n v="0"/>
    <s v="Wyoming"/>
    <d v="2021-12-01T00:00:00"/>
    <x v="0"/>
    <x v="0"/>
    <x v="0"/>
    <s v="Cheyenne Light Fuel &amp; Power Co"/>
    <x v="0"/>
    <x v="0"/>
  </r>
  <r>
    <n v="5"/>
    <n v="122"/>
    <x v="1"/>
    <s v="106000 Completed Constr not Classfd"/>
    <n v="1"/>
    <n v="0"/>
    <n v="0"/>
    <n v="0"/>
    <n v="0"/>
    <n v="0"/>
    <n v="0"/>
    <n v="0"/>
    <s v="Wyoming"/>
    <d v="2021-12-01T00:00:00"/>
    <x v="0"/>
    <x v="1"/>
    <x v="0"/>
    <s v="Cheyenne Light Fuel &amp; Power Co"/>
    <x v="0"/>
    <x v="0"/>
  </r>
  <r>
    <n v="5"/>
    <n v="122"/>
    <x v="1"/>
    <s v="106000 Completed Constr not Classfd"/>
    <n v="1"/>
    <n v="0"/>
    <n v="0"/>
    <n v="0"/>
    <n v="0"/>
    <n v="0"/>
    <n v="0"/>
    <n v="0"/>
    <s v="Wyoming"/>
    <d v="2021-12-01T00:00:00"/>
    <x v="0"/>
    <x v="2"/>
    <x v="0"/>
    <s v="Cheyenne Light Fuel &amp; Power Co"/>
    <x v="0"/>
    <x v="0"/>
  </r>
  <r>
    <n v="5"/>
    <n v="122"/>
    <x v="1"/>
    <s v="106000 Completed Constr not Classfd"/>
    <n v="1"/>
    <n v="0"/>
    <n v="0"/>
    <n v="0"/>
    <n v="0"/>
    <n v="0"/>
    <n v="0"/>
    <n v="0"/>
    <s v="Wyoming"/>
    <d v="2021-12-01T00:00:00"/>
    <x v="0"/>
    <x v="3"/>
    <x v="0"/>
    <s v="Cheyenne Light Fuel &amp; Power Co"/>
    <x v="0"/>
    <x v="0"/>
  </r>
  <r>
    <n v="5"/>
    <n v="122"/>
    <x v="1"/>
    <s v="106000 Completed Constr not Classfd"/>
    <n v="1"/>
    <n v="0"/>
    <n v="0"/>
    <n v="0"/>
    <n v="0"/>
    <n v="0"/>
    <n v="0"/>
    <n v="0"/>
    <s v="Wyoming"/>
    <d v="2021-12-01T00:00:00"/>
    <x v="0"/>
    <x v="4"/>
    <x v="0"/>
    <s v="Cheyenne Light Fuel &amp; Power Co"/>
    <x v="0"/>
    <x v="0"/>
  </r>
  <r>
    <n v="5"/>
    <n v="122"/>
    <x v="1"/>
    <s v="106000 Completed Constr not Classfd"/>
    <n v="1"/>
    <n v="0"/>
    <n v="0"/>
    <n v="0"/>
    <n v="0"/>
    <n v="0"/>
    <n v="0"/>
    <n v="0"/>
    <s v="Wyoming"/>
    <d v="2021-12-01T00:00:00"/>
    <x v="0"/>
    <x v="5"/>
    <x v="0"/>
    <s v="Cheyenne Light Fuel &amp; Power Co"/>
    <x v="0"/>
    <x v="0"/>
  </r>
  <r>
    <n v="5"/>
    <n v="122"/>
    <x v="1"/>
    <s v="106000 Completed Constr not Classfd"/>
    <n v="1"/>
    <n v="0"/>
    <n v="0"/>
    <n v="0"/>
    <n v="0"/>
    <n v="0"/>
    <n v="0"/>
    <n v="0"/>
    <s v="Wyoming"/>
    <d v="2021-12-01T00:00:00"/>
    <x v="0"/>
    <x v="6"/>
    <x v="0"/>
    <s v="Cheyenne Light Fuel &amp; Power Co"/>
    <x v="0"/>
    <x v="0"/>
  </r>
  <r>
    <n v="5"/>
    <n v="122"/>
    <x v="1"/>
    <s v="106000 Completed Constr not Classfd"/>
    <n v="1"/>
    <n v="0"/>
    <n v="0"/>
    <n v="0"/>
    <n v="0"/>
    <n v="0"/>
    <n v="0"/>
    <n v="0"/>
    <s v="Wyoming"/>
    <d v="2021-12-01T00:00:00"/>
    <x v="0"/>
    <x v="7"/>
    <x v="0"/>
    <s v="Cheyenne Light Fuel &amp; Power Co"/>
    <x v="0"/>
    <x v="0"/>
  </r>
  <r>
    <n v="5"/>
    <n v="122"/>
    <x v="1"/>
    <s v="106000 Completed Constr not Classfd"/>
    <n v="1"/>
    <n v="0"/>
    <n v="0"/>
    <n v="0"/>
    <n v="0"/>
    <n v="0"/>
    <n v="0"/>
    <n v="0"/>
    <s v="Wyoming"/>
    <d v="2021-12-01T00:00:00"/>
    <x v="0"/>
    <x v="8"/>
    <x v="0"/>
    <s v="Cheyenne Light Fuel &amp; Power Co"/>
    <x v="0"/>
    <x v="0"/>
  </r>
  <r>
    <n v="5"/>
    <n v="122"/>
    <x v="1"/>
    <s v="106000 Completed Constr not Classfd"/>
    <n v="1"/>
    <n v="0"/>
    <n v="0"/>
    <n v="0"/>
    <n v="0"/>
    <n v="0"/>
    <n v="0"/>
    <n v="0"/>
    <s v="Wyoming"/>
    <d v="2021-12-01T00:00:00"/>
    <x v="0"/>
    <x v="9"/>
    <x v="0"/>
    <s v="Cheyenne Light Fuel &amp; Power Co"/>
    <x v="0"/>
    <x v="0"/>
  </r>
  <r>
    <n v="5"/>
    <n v="122"/>
    <x v="1"/>
    <s v="106000 Completed Constr not Classfd"/>
    <n v="1"/>
    <n v="0"/>
    <n v="0"/>
    <n v="0"/>
    <n v="0"/>
    <n v="0"/>
    <n v="0"/>
    <n v="0"/>
    <s v="Wyoming"/>
    <d v="2021-12-01T00:00:00"/>
    <x v="0"/>
    <x v="10"/>
    <x v="0"/>
    <s v="Cheyenne Light Fuel &amp; Power Co"/>
    <x v="0"/>
    <x v="0"/>
  </r>
  <r>
    <n v="5"/>
    <n v="122"/>
    <x v="1"/>
    <s v="106000 Completed Constr not Classfd"/>
    <n v="1"/>
    <n v="0"/>
    <n v="0"/>
    <n v="0"/>
    <n v="0"/>
    <n v="0"/>
    <n v="0"/>
    <n v="0"/>
    <s v="Wyoming"/>
    <d v="2021-12-01T00:00:00"/>
    <x v="0"/>
    <x v="11"/>
    <x v="0"/>
    <s v="Cheyenne Light Fuel &amp; Power Co"/>
    <x v="0"/>
    <x v="0"/>
  </r>
  <r>
    <n v="5"/>
    <n v="122"/>
    <x v="1"/>
    <s v="106000 Completed Constr not Classfd"/>
    <n v="1"/>
    <n v="0"/>
    <n v="0"/>
    <n v="0"/>
    <n v="0"/>
    <n v="0"/>
    <n v="0"/>
    <n v="0"/>
    <s v="Wyoming"/>
    <d v="2021-12-01T00:00:00"/>
    <x v="0"/>
    <x v="12"/>
    <x v="0"/>
    <s v="Cheyenne Light Fuel &amp; Power Co"/>
    <x v="0"/>
    <x v="0"/>
  </r>
  <r>
    <n v="5"/>
    <n v="122"/>
    <x v="72"/>
    <s v="106000 Completed Constr not Classfd"/>
    <n v="1"/>
    <n v="0"/>
    <n v="0"/>
    <n v="0"/>
    <n v="0"/>
    <n v="0"/>
    <n v="0"/>
    <n v="0"/>
    <s v="Wyoming"/>
    <d v="2021-12-01T00:00:00"/>
    <x v="0"/>
    <x v="0"/>
    <x v="0"/>
    <s v="Cheyenne Light Fuel &amp; Power Co"/>
    <x v="0"/>
    <x v="4"/>
  </r>
  <r>
    <n v="5"/>
    <n v="122"/>
    <x v="72"/>
    <s v="106000 Completed Constr not Classfd"/>
    <n v="1"/>
    <n v="0"/>
    <n v="0"/>
    <n v="0"/>
    <n v="0"/>
    <n v="0"/>
    <n v="0"/>
    <n v="0"/>
    <s v="Wyoming"/>
    <d v="2021-12-01T00:00:00"/>
    <x v="0"/>
    <x v="1"/>
    <x v="0"/>
    <s v="Cheyenne Light Fuel &amp; Power Co"/>
    <x v="0"/>
    <x v="4"/>
  </r>
  <r>
    <n v="5"/>
    <n v="122"/>
    <x v="72"/>
    <s v="106000 Completed Constr not Classfd"/>
    <n v="1"/>
    <n v="0"/>
    <n v="0"/>
    <n v="0"/>
    <n v="0"/>
    <n v="0"/>
    <n v="0"/>
    <n v="0"/>
    <s v="Wyoming"/>
    <d v="2021-12-01T00:00:00"/>
    <x v="0"/>
    <x v="2"/>
    <x v="0"/>
    <s v="Cheyenne Light Fuel &amp; Power Co"/>
    <x v="0"/>
    <x v="4"/>
  </r>
  <r>
    <n v="5"/>
    <n v="122"/>
    <x v="72"/>
    <s v="106000 Completed Constr not Classfd"/>
    <n v="1"/>
    <n v="0"/>
    <n v="0"/>
    <n v="0"/>
    <n v="0"/>
    <n v="0"/>
    <n v="0"/>
    <n v="0"/>
    <s v="Wyoming"/>
    <d v="2021-12-01T00:00:00"/>
    <x v="0"/>
    <x v="3"/>
    <x v="0"/>
    <s v="Cheyenne Light Fuel &amp; Power Co"/>
    <x v="0"/>
    <x v="4"/>
  </r>
  <r>
    <n v="5"/>
    <n v="122"/>
    <x v="72"/>
    <s v="106000 Completed Constr not Classfd"/>
    <n v="1"/>
    <n v="0"/>
    <n v="0"/>
    <n v="0"/>
    <n v="0"/>
    <n v="0"/>
    <n v="0"/>
    <n v="0"/>
    <s v="Wyoming"/>
    <d v="2021-12-01T00:00:00"/>
    <x v="0"/>
    <x v="4"/>
    <x v="0"/>
    <s v="Cheyenne Light Fuel &amp; Power Co"/>
    <x v="0"/>
    <x v="4"/>
  </r>
  <r>
    <n v="5"/>
    <n v="122"/>
    <x v="72"/>
    <s v="106000 Completed Constr not Classfd"/>
    <n v="1"/>
    <n v="0"/>
    <n v="0"/>
    <n v="0"/>
    <n v="0"/>
    <n v="0"/>
    <n v="0"/>
    <n v="0"/>
    <s v="Wyoming"/>
    <d v="2021-12-01T00:00:00"/>
    <x v="0"/>
    <x v="5"/>
    <x v="0"/>
    <s v="Cheyenne Light Fuel &amp; Power Co"/>
    <x v="0"/>
    <x v="4"/>
  </r>
  <r>
    <n v="5"/>
    <n v="122"/>
    <x v="72"/>
    <s v="106000 Completed Constr not Classfd"/>
    <n v="1"/>
    <n v="0"/>
    <n v="0"/>
    <n v="0"/>
    <n v="0"/>
    <n v="0"/>
    <n v="0"/>
    <n v="0"/>
    <s v="Wyoming"/>
    <d v="2021-12-01T00:00:00"/>
    <x v="0"/>
    <x v="6"/>
    <x v="0"/>
    <s v="Cheyenne Light Fuel &amp; Power Co"/>
    <x v="0"/>
    <x v="4"/>
  </r>
  <r>
    <n v="5"/>
    <n v="122"/>
    <x v="72"/>
    <s v="106000 Completed Constr not Classfd"/>
    <n v="1"/>
    <n v="0"/>
    <n v="0"/>
    <n v="0"/>
    <n v="0"/>
    <n v="0"/>
    <n v="0"/>
    <n v="0"/>
    <s v="Wyoming"/>
    <d v="2021-12-01T00:00:00"/>
    <x v="0"/>
    <x v="7"/>
    <x v="0"/>
    <s v="Cheyenne Light Fuel &amp; Power Co"/>
    <x v="0"/>
    <x v="4"/>
  </r>
  <r>
    <n v="5"/>
    <n v="122"/>
    <x v="72"/>
    <s v="106000 Completed Constr not Classfd"/>
    <n v="1"/>
    <n v="0"/>
    <n v="0"/>
    <n v="0"/>
    <n v="0"/>
    <n v="0"/>
    <n v="0"/>
    <n v="0"/>
    <s v="Wyoming"/>
    <d v="2021-12-01T00:00:00"/>
    <x v="0"/>
    <x v="8"/>
    <x v="0"/>
    <s v="Cheyenne Light Fuel &amp; Power Co"/>
    <x v="0"/>
    <x v="4"/>
  </r>
  <r>
    <n v="5"/>
    <n v="122"/>
    <x v="72"/>
    <s v="106000 Completed Constr not Classfd"/>
    <n v="1"/>
    <n v="0"/>
    <n v="0"/>
    <n v="0"/>
    <n v="0"/>
    <n v="0"/>
    <n v="0"/>
    <n v="0"/>
    <s v="Wyoming"/>
    <d v="2021-12-01T00:00:00"/>
    <x v="0"/>
    <x v="9"/>
    <x v="0"/>
    <s v="Cheyenne Light Fuel &amp; Power Co"/>
    <x v="0"/>
    <x v="4"/>
  </r>
  <r>
    <n v="5"/>
    <n v="122"/>
    <x v="72"/>
    <s v="106000 Completed Constr not Classfd"/>
    <n v="1"/>
    <n v="0"/>
    <n v="0"/>
    <n v="0"/>
    <n v="0"/>
    <n v="0"/>
    <n v="0"/>
    <n v="0"/>
    <s v="Wyoming"/>
    <d v="2021-12-01T00:00:00"/>
    <x v="0"/>
    <x v="10"/>
    <x v="0"/>
    <s v="Cheyenne Light Fuel &amp; Power Co"/>
    <x v="0"/>
    <x v="4"/>
  </r>
  <r>
    <n v="5"/>
    <n v="122"/>
    <x v="72"/>
    <s v="106000 Completed Constr not Classfd"/>
    <n v="1"/>
    <n v="0"/>
    <n v="0"/>
    <n v="0"/>
    <n v="0"/>
    <n v="0"/>
    <n v="0"/>
    <n v="0"/>
    <s v="Wyoming"/>
    <d v="2021-12-01T00:00:00"/>
    <x v="0"/>
    <x v="11"/>
    <x v="0"/>
    <s v="Cheyenne Light Fuel &amp; Power Co"/>
    <x v="0"/>
    <x v="4"/>
  </r>
  <r>
    <n v="5"/>
    <n v="122"/>
    <x v="72"/>
    <s v="106000 Completed Constr not Classfd"/>
    <n v="1"/>
    <n v="0"/>
    <n v="0"/>
    <n v="0"/>
    <n v="0"/>
    <n v="0"/>
    <n v="0"/>
    <n v="0"/>
    <s v="Wyoming"/>
    <d v="2021-12-01T00:00:00"/>
    <x v="0"/>
    <x v="12"/>
    <x v="0"/>
    <s v="Cheyenne Light Fuel &amp; Power Co"/>
    <x v="0"/>
    <x v="4"/>
  </r>
  <r>
    <n v="5"/>
    <n v="122"/>
    <x v="73"/>
    <s v="106000 Completed Constr not Classfd"/>
    <n v="1"/>
    <n v="0"/>
    <n v="0"/>
    <n v="0"/>
    <n v="0"/>
    <n v="0"/>
    <n v="0"/>
    <n v="0"/>
    <s v="Wyoming"/>
    <d v="2021-12-01T00:00:00"/>
    <x v="0"/>
    <x v="0"/>
    <x v="0"/>
    <s v="Cheyenne Light Fuel &amp; Power Co"/>
    <x v="0"/>
    <x v="4"/>
  </r>
  <r>
    <n v="5"/>
    <n v="122"/>
    <x v="73"/>
    <s v="106000 Completed Constr not Classfd"/>
    <n v="1"/>
    <n v="0"/>
    <n v="0"/>
    <n v="0"/>
    <n v="0"/>
    <n v="0"/>
    <n v="0"/>
    <n v="0"/>
    <s v="Wyoming"/>
    <d v="2021-12-01T00:00:00"/>
    <x v="0"/>
    <x v="1"/>
    <x v="0"/>
    <s v="Cheyenne Light Fuel &amp; Power Co"/>
    <x v="0"/>
    <x v="4"/>
  </r>
  <r>
    <n v="5"/>
    <n v="122"/>
    <x v="73"/>
    <s v="106000 Completed Constr not Classfd"/>
    <n v="1"/>
    <n v="0"/>
    <n v="0"/>
    <n v="0"/>
    <n v="0"/>
    <n v="0"/>
    <n v="0"/>
    <n v="0"/>
    <s v="Wyoming"/>
    <d v="2021-12-01T00:00:00"/>
    <x v="0"/>
    <x v="2"/>
    <x v="0"/>
    <s v="Cheyenne Light Fuel &amp; Power Co"/>
    <x v="0"/>
    <x v="4"/>
  </r>
  <r>
    <n v="5"/>
    <n v="122"/>
    <x v="73"/>
    <s v="106000 Completed Constr not Classfd"/>
    <n v="1"/>
    <n v="0"/>
    <n v="0"/>
    <n v="0"/>
    <n v="0"/>
    <n v="0"/>
    <n v="0"/>
    <n v="0"/>
    <s v="Wyoming"/>
    <d v="2021-12-01T00:00:00"/>
    <x v="0"/>
    <x v="3"/>
    <x v="0"/>
    <s v="Cheyenne Light Fuel &amp; Power Co"/>
    <x v="0"/>
    <x v="4"/>
  </r>
  <r>
    <n v="5"/>
    <n v="122"/>
    <x v="73"/>
    <s v="106000 Completed Constr not Classfd"/>
    <n v="1"/>
    <n v="0"/>
    <n v="0"/>
    <n v="0"/>
    <n v="0"/>
    <n v="0"/>
    <n v="0"/>
    <n v="0"/>
    <s v="Wyoming"/>
    <d v="2021-12-01T00:00:00"/>
    <x v="0"/>
    <x v="4"/>
    <x v="0"/>
    <s v="Cheyenne Light Fuel &amp; Power Co"/>
    <x v="0"/>
    <x v="4"/>
  </r>
  <r>
    <n v="5"/>
    <n v="122"/>
    <x v="73"/>
    <s v="106000 Completed Constr not Classfd"/>
    <n v="1"/>
    <n v="0"/>
    <n v="0"/>
    <n v="0"/>
    <n v="0"/>
    <n v="0"/>
    <n v="0"/>
    <n v="0"/>
    <s v="Wyoming"/>
    <d v="2021-12-01T00:00:00"/>
    <x v="0"/>
    <x v="5"/>
    <x v="0"/>
    <s v="Cheyenne Light Fuel &amp; Power Co"/>
    <x v="0"/>
    <x v="4"/>
  </r>
  <r>
    <n v="5"/>
    <n v="122"/>
    <x v="73"/>
    <s v="106000 Completed Constr not Classfd"/>
    <n v="1"/>
    <n v="0"/>
    <n v="0"/>
    <n v="0"/>
    <n v="0"/>
    <n v="0"/>
    <n v="0"/>
    <n v="0"/>
    <s v="Wyoming"/>
    <d v="2021-12-01T00:00:00"/>
    <x v="0"/>
    <x v="6"/>
    <x v="0"/>
    <s v="Cheyenne Light Fuel &amp; Power Co"/>
    <x v="0"/>
    <x v="4"/>
  </r>
  <r>
    <n v="5"/>
    <n v="122"/>
    <x v="73"/>
    <s v="106000 Completed Constr not Classfd"/>
    <n v="1"/>
    <n v="0"/>
    <n v="0"/>
    <n v="0"/>
    <n v="0"/>
    <n v="0"/>
    <n v="0"/>
    <n v="0"/>
    <s v="Wyoming"/>
    <d v="2021-12-01T00:00:00"/>
    <x v="0"/>
    <x v="7"/>
    <x v="0"/>
    <s v="Cheyenne Light Fuel &amp; Power Co"/>
    <x v="0"/>
    <x v="4"/>
  </r>
  <r>
    <n v="5"/>
    <n v="122"/>
    <x v="73"/>
    <s v="106000 Completed Constr not Classfd"/>
    <n v="1"/>
    <n v="0"/>
    <n v="0"/>
    <n v="0"/>
    <n v="0"/>
    <n v="0"/>
    <n v="0"/>
    <n v="0"/>
    <s v="Wyoming"/>
    <d v="2021-12-01T00:00:00"/>
    <x v="0"/>
    <x v="8"/>
    <x v="0"/>
    <s v="Cheyenne Light Fuel &amp; Power Co"/>
    <x v="0"/>
    <x v="4"/>
  </r>
  <r>
    <n v="5"/>
    <n v="122"/>
    <x v="73"/>
    <s v="106000 Completed Constr not Classfd"/>
    <n v="1"/>
    <n v="0"/>
    <n v="0"/>
    <n v="0"/>
    <n v="0"/>
    <n v="0"/>
    <n v="0"/>
    <n v="0"/>
    <s v="Wyoming"/>
    <d v="2021-12-01T00:00:00"/>
    <x v="0"/>
    <x v="9"/>
    <x v="0"/>
    <s v="Cheyenne Light Fuel &amp; Power Co"/>
    <x v="0"/>
    <x v="4"/>
  </r>
  <r>
    <n v="5"/>
    <n v="122"/>
    <x v="73"/>
    <s v="106000 Completed Constr not Classfd"/>
    <n v="1"/>
    <n v="0"/>
    <n v="0"/>
    <n v="0"/>
    <n v="0"/>
    <n v="0"/>
    <n v="0"/>
    <n v="0"/>
    <s v="Wyoming"/>
    <d v="2021-12-01T00:00:00"/>
    <x v="0"/>
    <x v="10"/>
    <x v="0"/>
    <s v="Cheyenne Light Fuel &amp; Power Co"/>
    <x v="0"/>
    <x v="4"/>
  </r>
  <r>
    <n v="5"/>
    <n v="122"/>
    <x v="73"/>
    <s v="106000 Completed Constr not Classfd"/>
    <n v="1"/>
    <n v="0"/>
    <n v="0"/>
    <n v="0"/>
    <n v="0"/>
    <n v="0"/>
    <n v="0"/>
    <n v="0"/>
    <s v="Wyoming"/>
    <d v="2021-12-01T00:00:00"/>
    <x v="0"/>
    <x v="11"/>
    <x v="0"/>
    <s v="Cheyenne Light Fuel &amp; Power Co"/>
    <x v="0"/>
    <x v="4"/>
  </r>
  <r>
    <n v="5"/>
    <n v="122"/>
    <x v="73"/>
    <s v="106000 Completed Constr not Classfd"/>
    <n v="1"/>
    <n v="0"/>
    <n v="0"/>
    <n v="0"/>
    <n v="0"/>
    <n v="0"/>
    <n v="0"/>
    <n v="0"/>
    <s v="Wyoming"/>
    <d v="2021-12-01T00:00:00"/>
    <x v="0"/>
    <x v="12"/>
    <x v="0"/>
    <s v="Cheyenne Light Fuel &amp; Power Co"/>
    <x v="0"/>
    <x v="4"/>
  </r>
  <r>
    <n v="5"/>
    <n v="122"/>
    <x v="74"/>
    <s v="106000 Completed Constr not Classfd"/>
    <n v="1"/>
    <n v="103845.53"/>
    <n v="-44899.32"/>
    <n v="0"/>
    <n v="0"/>
    <n v="0"/>
    <n v="0"/>
    <n v="58946.21"/>
    <s v="Wyoming"/>
    <d v="2021-12-01T00:00:00"/>
    <x v="0"/>
    <x v="0"/>
    <x v="0"/>
    <s v="Cheyenne Light Fuel &amp; Power Co"/>
    <x v="0"/>
    <x v="4"/>
  </r>
  <r>
    <n v="5"/>
    <n v="122"/>
    <x v="74"/>
    <s v="106000 Completed Constr not Classfd"/>
    <n v="1"/>
    <n v="58946.21"/>
    <n v="-367.5"/>
    <n v="0"/>
    <n v="0"/>
    <n v="0"/>
    <n v="0"/>
    <n v="58578.71"/>
    <s v="Wyoming"/>
    <d v="2021-12-01T00:00:00"/>
    <x v="0"/>
    <x v="1"/>
    <x v="0"/>
    <s v="Cheyenne Light Fuel &amp; Power Co"/>
    <x v="0"/>
    <x v="4"/>
  </r>
  <r>
    <n v="5"/>
    <n v="122"/>
    <x v="74"/>
    <s v="106000 Completed Constr not Classfd"/>
    <n v="1"/>
    <n v="58578.71"/>
    <n v="49889.48"/>
    <n v="0"/>
    <n v="0"/>
    <n v="0"/>
    <n v="0"/>
    <n v="108468.19"/>
    <s v="Wyoming"/>
    <d v="2021-12-01T00:00:00"/>
    <x v="0"/>
    <x v="2"/>
    <x v="0"/>
    <s v="Cheyenne Light Fuel &amp; Power Co"/>
    <x v="0"/>
    <x v="4"/>
  </r>
  <r>
    <n v="5"/>
    <n v="122"/>
    <x v="74"/>
    <s v="106000 Completed Constr not Classfd"/>
    <n v="1"/>
    <n v="108468.19"/>
    <n v="12174.880000000001"/>
    <n v="0"/>
    <n v="0"/>
    <n v="0"/>
    <n v="0"/>
    <n v="120643.07"/>
    <s v="Wyoming"/>
    <d v="2021-12-01T00:00:00"/>
    <x v="0"/>
    <x v="3"/>
    <x v="0"/>
    <s v="Cheyenne Light Fuel &amp; Power Co"/>
    <x v="0"/>
    <x v="4"/>
  </r>
  <r>
    <n v="5"/>
    <n v="122"/>
    <x v="74"/>
    <s v="106000 Completed Constr not Classfd"/>
    <n v="1"/>
    <n v="120643.07"/>
    <n v="0"/>
    <n v="0"/>
    <n v="0"/>
    <n v="0"/>
    <n v="0"/>
    <n v="120643.07"/>
    <s v="Wyoming"/>
    <d v="2021-12-01T00:00:00"/>
    <x v="0"/>
    <x v="4"/>
    <x v="0"/>
    <s v="Cheyenne Light Fuel &amp; Power Co"/>
    <x v="0"/>
    <x v="4"/>
  </r>
  <r>
    <n v="5"/>
    <n v="122"/>
    <x v="74"/>
    <s v="106000 Completed Constr not Classfd"/>
    <n v="1"/>
    <n v="120643.07"/>
    <n v="0"/>
    <n v="0"/>
    <n v="0"/>
    <n v="0"/>
    <n v="0"/>
    <n v="120643.07"/>
    <s v="Wyoming"/>
    <d v="2021-12-01T00:00:00"/>
    <x v="0"/>
    <x v="5"/>
    <x v="0"/>
    <s v="Cheyenne Light Fuel &amp; Power Co"/>
    <x v="0"/>
    <x v="4"/>
  </r>
  <r>
    <n v="5"/>
    <n v="122"/>
    <x v="74"/>
    <s v="106000 Completed Constr not Classfd"/>
    <n v="1"/>
    <n v="120643.07"/>
    <n v="0"/>
    <n v="0"/>
    <n v="0"/>
    <n v="0"/>
    <n v="0"/>
    <n v="120643.07"/>
    <s v="Wyoming"/>
    <d v="2021-12-01T00:00:00"/>
    <x v="0"/>
    <x v="6"/>
    <x v="0"/>
    <s v="Cheyenne Light Fuel &amp; Power Co"/>
    <x v="0"/>
    <x v="4"/>
  </r>
  <r>
    <n v="5"/>
    <n v="122"/>
    <x v="74"/>
    <s v="106000 Completed Constr not Classfd"/>
    <n v="1"/>
    <n v="120643.07"/>
    <n v="263631.19"/>
    <n v="0"/>
    <n v="0"/>
    <n v="0"/>
    <n v="0"/>
    <n v="384274.26"/>
    <s v="Wyoming"/>
    <d v="2021-12-01T00:00:00"/>
    <x v="0"/>
    <x v="7"/>
    <x v="0"/>
    <s v="Cheyenne Light Fuel &amp; Power Co"/>
    <x v="0"/>
    <x v="4"/>
  </r>
  <r>
    <n v="5"/>
    <n v="122"/>
    <x v="74"/>
    <s v="106000 Completed Constr not Classfd"/>
    <n v="1"/>
    <n v="384274.26"/>
    <n v="73604.63"/>
    <n v="0"/>
    <n v="0"/>
    <n v="0"/>
    <n v="0"/>
    <n v="457878.89"/>
    <s v="Wyoming"/>
    <d v="2021-12-01T00:00:00"/>
    <x v="0"/>
    <x v="8"/>
    <x v="0"/>
    <s v="Cheyenne Light Fuel &amp; Power Co"/>
    <x v="0"/>
    <x v="4"/>
  </r>
  <r>
    <n v="5"/>
    <n v="122"/>
    <x v="74"/>
    <s v="106000 Completed Constr not Classfd"/>
    <n v="1"/>
    <n v="457878.89"/>
    <n v="1483.17"/>
    <n v="0"/>
    <n v="0"/>
    <n v="0"/>
    <n v="0"/>
    <n v="459362.06"/>
    <s v="Wyoming"/>
    <d v="2021-12-01T00:00:00"/>
    <x v="0"/>
    <x v="9"/>
    <x v="0"/>
    <s v="Cheyenne Light Fuel &amp; Power Co"/>
    <x v="0"/>
    <x v="4"/>
  </r>
  <r>
    <n v="5"/>
    <n v="122"/>
    <x v="74"/>
    <s v="106000 Completed Constr not Classfd"/>
    <n v="1"/>
    <n v="459362.06"/>
    <n v="37040.78"/>
    <n v="0"/>
    <n v="0"/>
    <n v="0"/>
    <n v="0"/>
    <n v="496402.84"/>
    <s v="Wyoming"/>
    <d v="2021-12-01T00:00:00"/>
    <x v="0"/>
    <x v="10"/>
    <x v="0"/>
    <s v="Cheyenne Light Fuel &amp; Power Co"/>
    <x v="0"/>
    <x v="4"/>
  </r>
  <r>
    <n v="5"/>
    <n v="122"/>
    <x v="74"/>
    <s v="106000 Completed Constr not Classfd"/>
    <n v="1"/>
    <n v="496402.84"/>
    <n v="-374621.37"/>
    <n v="0"/>
    <n v="0"/>
    <n v="0"/>
    <n v="0"/>
    <n v="121781.47"/>
    <s v="Wyoming"/>
    <d v="2021-12-01T00:00:00"/>
    <x v="0"/>
    <x v="11"/>
    <x v="0"/>
    <s v="Cheyenne Light Fuel &amp; Power Co"/>
    <x v="0"/>
    <x v="4"/>
  </r>
  <r>
    <n v="5"/>
    <n v="122"/>
    <x v="74"/>
    <s v="106000 Completed Constr not Classfd"/>
    <n v="1"/>
    <n v="121781.47"/>
    <n v="-121781.47"/>
    <n v="0"/>
    <n v="0"/>
    <n v="0"/>
    <n v="0"/>
    <n v="0"/>
    <s v="Wyoming"/>
    <d v="2021-12-01T00:00:00"/>
    <x v="0"/>
    <x v="12"/>
    <x v="0"/>
    <s v="Cheyenne Light Fuel &amp; Power Co"/>
    <x v="0"/>
    <x v="4"/>
  </r>
  <r>
    <n v="5"/>
    <n v="122"/>
    <x v="75"/>
    <s v="106000 Completed Constr not Classfd"/>
    <n v="1"/>
    <n v="0"/>
    <n v="0"/>
    <n v="0"/>
    <n v="0"/>
    <n v="0"/>
    <n v="0"/>
    <n v="0"/>
    <s v="Wyoming"/>
    <d v="2021-12-01T00:00:00"/>
    <x v="0"/>
    <x v="0"/>
    <x v="0"/>
    <s v="Cheyenne Light Fuel &amp; Power Co"/>
    <x v="0"/>
    <x v="4"/>
  </r>
  <r>
    <n v="5"/>
    <n v="122"/>
    <x v="75"/>
    <s v="106000 Completed Constr not Classfd"/>
    <n v="1"/>
    <n v="0"/>
    <n v="0"/>
    <n v="0"/>
    <n v="0"/>
    <n v="0"/>
    <n v="0"/>
    <n v="0"/>
    <s v="Wyoming"/>
    <d v="2021-12-01T00:00:00"/>
    <x v="0"/>
    <x v="1"/>
    <x v="0"/>
    <s v="Cheyenne Light Fuel &amp; Power Co"/>
    <x v="0"/>
    <x v="4"/>
  </r>
  <r>
    <n v="5"/>
    <n v="122"/>
    <x v="75"/>
    <s v="106000 Completed Constr not Classfd"/>
    <n v="1"/>
    <n v="0"/>
    <n v="0"/>
    <n v="0"/>
    <n v="0"/>
    <n v="0"/>
    <n v="0"/>
    <n v="0"/>
    <s v="Wyoming"/>
    <d v="2021-12-01T00:00:00"/>
    <x v="0"/>
    <x v="2"/>
    <x v="0"/>
    <s v="Cheyenne Light Fuel &amp; Power Co"/>
    <x v="0"/>
    <x v="4"/>
  </r>
  <r>
    <n v="5"/>
    <n v="122"/>
    <x v="75"/>
    <s v="106000 Completed Constr not Classfd"/>
    <n v="1"/>
    <n v="0"/>
    <n v="0"/>
    <n v="0"/>
    <n v="0"/>
    <n v="0"/>
    <n v="0"/>
    <n v="0"/>
    <s v="Wyoming"/>
    <d v="2021-12-01T00:00:00"/>
    <x v="0"/>
    <x v="3"/>
    <x v="0"/>
    <s v="Cheyenne Light Fuel &amp; Power Co"/>
    <x v="0"/>
    <x v="4"/>
  </r>
  <r>
    <n v="5"/>
    <n v="122"/>
    <x v="75"/>
    <s v="106000 Completed Constr not Classfd"/>
    <n v="1"/>
    <n v="0"/>
    <n v="0"/>
    <n v="0"/>
    <n v="0"/>
    <n v="0"/>
    <n v="0"/>
    <n v="0"/>
    <s v="Wyoming"/>
    <d v="2021-12-01T00:00:00"/>
    <x v="0"/>
    <x v="4"/>
    <x v="0"/>
    <s v="Cheyenne Light Fuel &amp; Power Co"/>
    <x v="0"/>
    <x v="4"/>
  </r>
  <r>
    <n v="5"/>
    <n v="122"/>
    <x v="75"/>
    <s v="106000 Completed Constr not Classfd"/>
    <n v="1"/>
    <n v="0"/>
    <n v="0"/>
    <n v="0"/>
    <n v="0"/>
    <n v="0"/>
    <n v="0"/>
    <n v="0"/>
    <s v="Wyoming"/>
    <d v="2021-12-01T00:00:00"/>
    <x v="0"/>
    <x v="5"/>
    <x v="0"/>
    <s v="Cheyenne Light Fuel &amp; Power Co"/>
    <x v="0"/>
    <x v="4"/>
  </r>
  <r>
    <n v="5"/>
    <n v="122"/>
    <x v="75"/>
    <s v="106000 Completed Constr not Classfd"/>
    <n v="1"/>
    <n v="0"/>
    <n v="0"/>
    <n v="0"/>
    <n v="0"/>
    <n v="0"/>
    <n v="0"/>
    <n v="0"/>
    <s v="Wyoming"/>
    <d v="2021-12-01T00:00:00"/>
    <x v="0"/>
    <x v="6"/>
    <x v="0"/>
    <s v="Cheyenne Light Fuel &amp; Power Co"/>
    <x v="0"/>
    <x v="4"/>
  </r>
  <r>
    <n v="5"/>
    <n v="122"/>
    <x v="75"/>
    <s v="106000 Completed Constr not Classfd"/>
    <n v="1"/>
    <n v="0"/>
    <n v="0"/>
    <n v="0"/>
    <n v="0"/>
    <n v="0"/>
    <n v="0"/>
    <n v="0"/>
    <s v="Wyoming"/>
    <d v="2021-12-01T00:00:00"/>
    <x v="0"/>
    <x v="7"/>
    <x v="0"/>
    <s v="Cheyenne Light Fuel &amp; Power Co"/>
    <x v="0"/>
    <x v="4"/>
  </r>
  <r>
    <n v="5"/>
    <n v="122"/>
    <x v="75"/>
    <s v="106000 Completed Constr not Classfd"/>
    <n v="1"/>
    <n v="0"/>
    <n v="0"/>
    <n v="0"/>
    <n v="0"/>
    <n v="0"/>
    <n v="0"/>
    <n v="0"/>
    <s v="Wyoming"/>
    <d v="2021-12-01T00:00:00"/>
    <x v="0"/>
    <x v="8"/>
    <x v="0"/>
    <s v="Cheyenne Light Fuel &amp; Power Co"/>
    <x v="0"/>
    <x v="4"/>
  </r>
  <r>
    <n v="5"/>
    <n v="122"/>
    <x v="75"/>
    <s v="106000 Completed Constr not Classfd"/>
    <n v="1"/>
    <n v="0"/>
    <n v="0"/>
    <n v="0"/>
    <n v="0"/>
    <n v="0"/>
    <n v="0"/>
    <n v="0"/>
    <s v="Wyoming"/>
    <d v="2021-12-01T00:00:00"/>
    <x v="0"/>
    <x v="9"/>
    <x v="0"/>
    <s v="Cheyenne Light Fuel &amp; Power Co"/>
    <x v="0"/>
    <x v="4"/>
  </r>
  <r>
    <n v="5"/>
    <n v="122"/>
    <x v="75"/>
    <s v="106000 Completed Constr not Classfd"/>
    <n v="1"/>
    <n v="0"/>
    <n v="0"/>
    <n v="0"/>
    <n v="0"/>
    <n v="0"/>
    <n v="0"/>
    <n v="0"/>
    <s v="Wyoming"/>
    <d v="2021-12-01T00:00:00"/>
    <x v="0"/>
    <x v="10"/>
    <x v="0"/>
    <s v="Cheyenne Light Fuel &amp; Power Co"/>
    <x v="0"/>
    <x v="4"/>
  </r>
  <r>
    <n v="5"/>
    <n v="122"/>
    <x v="75"/>
    <s v="106000 Completed Constr not Classfd"/>
    <n v="1"/>
    <n v="0"/>
    <n v="0"/>
    <n v="0"/>
    <n v="0"/>
    <n v="0"/>
    <n v="0"/>
    <n v="0"/>
    <s v="Wyoming"/>
    <d v="2021-12-01T00:00:00"/>
    <x v="0"/>
    <x v="11"/>
    <x v="0"/>
    <s v="Cheyenne Light Fuel &amp; Power Co"/>
    <x v="0"/>
    <x v="4"/>
  </r>
  <r>
    <n v="5"/>
    <n v="122"/>
    <x v="75"/>
    <s v="106000 Completed Constr not Classfd"/>
    <n v="1"/>
    <n v="0"/>
    <n v="0"/>
    <n v="0"/>
    <n v="0"/>
    <n v="0"/>
    <n v="0"/>
    <n v="0"/>
    <s v="Wyoming"/>
    <d v="2021-12-01T00:00:00"/>
    <x v="0"/>
    <x v="12"/>
    <x v="0"/>
    <s v="Cheyenne Light Fuel &amp; Power Co"/>
    <x v="0"/>
    <x v="4"/>
  </r>
  <r>
    <n v="5"/>
    <n v="122"/>
    <x v="76"/>
    <s v="106000 Completed Constr not Classfd"/>
    <n v="1"/>
    <n v="40315.17"/>
    <n v="1612.6100000000001"/>
    <n v="0"/>
    <n v="0"/>
    <n v="0"/>
    <n v="0"/>
    <n v="41927.78"/>
    <s v="Wyoming"/>
    <d v="2021-12-01T00:00:00"/>
    <x v="0"/>
    <x v="0"/>
    <x v="0"/>
    <s v="Cheyenne Light Fuel &amp; Power Co"/>
    <x v="0"/>
    <x v="4"/>
  </r>
  <r>
    <n v="5"/>
    <n v="122"/>
    <x v="76"/>
    <s v="106000 Completed Constr not Classfd"/>
    <n v="1"/>
    <n v="41927.78"/>
    <n v="0"/>
    <n v="0"/>
    <n v="0"/>
    <n v="0"/>
    <n v="0"/>
    <n v="41927.78"/>
    <s v="Wyoming"/>
    <d v="2021-12-01T00:00:00"/>
    <x v="0"/>
    <x v="1"/>
    <x v="0"/>
    <s v="Cheyenne Light Fuel &amp; Power Co"/>
    <x v="0"/>
    <x v="4"/>
  </r>
  <r>
    <n v="5"/>
    <n v="122"/>
    <x v="76"/>
    <s v="106000 Completed Constr not Classfd"/>
    <n v="1"/>
    <n v="41927.78"/>
    <n v="0"/>
    <n v="0"/>
    <n v="0"/>
    <n v="0"/>
    <n v="0"/>
    <n v="41927.78"/>
    <s v="Wyoming"/>
    <d v="2021-12-01T00:00:00"/>
    <x v="0"/>
    <x v="2"/>
    <x v="0"/>
    <s v="Cheyenne Light Fuel &amp; Power Co"/>
    <x v="0"/>
    <x v="4"/>
  </r>
  <r>
    <n v="5"/>
    <n v="122"/>
    <x v="76"/>
    <s v="106000 Completed Constr not Classfd"/>
    <n v="1"/>
    <n v="41927.78"/>
    <n v="19661.2"/>
    <n v="0"/>
    <n v="0"/>
    <n v="0"/>
    <n v="0"/>
    <n v="61588.98"/>
    <s v="Wyoming"/>
    <d v="2021-12-01T00:00:00"/>
    <x v="0"/>
    <x v="3"/>
    <x v="0"/>
    <s v="Cheyenne Light Fuel &amp; Power Co"/>
    <x v="0"/>
    <x v="4"/>
  </r>
  <r>
    <n v="5"/>
    <n v="122"/>
    <x v="76"/>
    <s v="106000 Completed Constr not Classfd"/>
    <n v="1"/>
    <n v="61588.98"/>
    <n v="400.22"/>
    <n v="0"/>
    <n v="0"/>
    <n v="0"/>
    <n v="0"/>
    <n v="61989.200000000004"/>
    <s v="Wyoming"/>
    <d v="2021-12-01T00:00:00"/>
    <x v="0"/>
    <x v="4"/>
    <x v="0"/>
    <s v="Cheyenne Light Fuel &amp; Power Co"/>
    <x v="0"/>
    <x v="4"/>
  </r>
  <r>
    <n v="5"/>
    <n v="122"/>
    <x v="76"/>
    <s v="106000 Completed Constr not Classfd"/>
    <n v="1"/>
    <n v="61989.200000000004"/>
    <n v="0"/>
    <n v="0"/>
    <n v="0"/>
    <n v="0"/>
    <n v="0"/>
    <n v="61989.200000000004"/>
    <s v="Wyoming"/>
    <d v="2021-12-01T00:00:00"/>
    <x v="0"/>
    <x v="5"/>
    <x v="0"/>
    <s v="Cheyenne Light Fuel &amp; Power Co"/>
    <x v="0"/>
    <x v="4"/>
  </r>
  <r>
    <n v="5"/>
    <n v="122"/>
    <x v="76"/>
    <s v="106000 Completed Constr not Classfd"/>
    <n v="1"/>
    <n v="61989.200000000004"/>
    <n v="542342.85"/>
    <n v="0"/>
    <n v="0"/>
    <n v="0"/>
    <n v="0"/>
    <n v="604332.05000000005"/>
    <s v="Wyoming"/>
    <d v="2021-12-01T00:00:00"/>
    <x v="0"/>
    <x v="6"/>
    <x v="0"/>
    <s v="Cheyenne Light Fuel &amp; Power Co"/>
    <x v="0"/>
    <x v="4"/>
  </r>
  <r>
    <n v="5"/>
    <n v="122"/>
    <x v="76"/>
    <s v="106000 Completed Constr not Classfd"/>
    <n v="1"/>
    <n v="604332.05000000005"/>
    <n v="0"/>
    <n v="0"/>
    <n v="0"/>
    <n v="0"/>
    <n v="0"/>
    <n v="604332.05000000005"/>
    <s v="Wyoming"/>
    <d v="2021-12-01T00:00:00"/>
    <x v="0"/>
    <x v="7"/>
    <x v="0"/>
    <s v="Cheyenne Light Fuel &amp; Power Co"/>
    <x v="0"/>
    <x v="4"/>
  </r>
  <r>
    <n v="5"/>
    <n v="122"/>
    <x v="76"/>
    <s v="106000 Completed Constr not Classfd"/>
    <n v="1"/>
    <n v="604332.05000000005"/>
    <n v="0"/>
    <n v="0"/>
    <n v="0"/>
    <n v="0"/>
    <n v="0"/>
    <n v="604332.05000000005"/>
    <s v="Wyoming"/>
    <d v="2021-12-01T00:00:00"/>
    <x v="0"/>
    <x v="8"/>
    <x v="0"/>
    <s v="Cheyenne Light Fuel &amp; Power Co"/>
    <x v="0"/>
    <x v="4"/>
  </r>
  <r>
    <n v="5"/>
    <n v="122"/>
    <x v="76"/>
    <s v="106000 Completed Constr not Classfd"/>
    <n v="1"/>
    <n v="604332.05000000005"/>
    <n v="0"/>
    <n v="0"/>
    <n v="0"/>
    <n v="0"/>
    <n v="0"/>
    <n v="604332.05000000005"/>
    <s v="Wyoming"/>
    <d v="2021-12-01T00:00:00"/>
    <x v="0"/>
    <x v="9"/>
    <x v="0"/>
    <s v="Cheyenne Light Fuel &amp; Power Co"/>
    <x v="0"/>
    <x v="4"/>
  </r>
  <r>
    <n v="5"/>
    <n v="122"/>
    <x v="76"/>
    <s v="106000 Completed Constr not Classfd"/>
    <n v="1"/>
    <n v="604332.05000000005"/>
    <n v="641.30000000000007"/>
    <n v="0"/>
    <n v="0"/>
    <n v="0"/>
    <n v="0"/>
    <n v="604973.35"/>
    <s v="Wyoming"/>
    <d v="2021-12-01T00:00:00"/>
    <x v="0"/>
    <x v="10"/>
    <x v="0"/>
    <s v="Cheyenne Light Fuel &amp; Power Co"/>
    <x v="0"/>
    <x v="4"/>
  </r>
  <r>
    <n v="5"/>
    <n v="122"/>
    <x v="76"/>
    <s v="106000 Completed Constr not Classfd"/>
    <n v="1"/>
    <n v="604973.35"/>
    <n v="-542984.15"/>
    <n v="0"/>
    <n v="0"/>
    <n v="0"/>
    <n v="0"/>
    <n v="61989.200000000004"/>
    <s v="Wyoming"/>
    <d v="2021-12-01T00:00:00"/>
    <x v="0"/>
    <x v="11"/>
    <x v="0"/>
    <s v="Cheyenne Light Fuel &amp; Power Co"/>
    <x v="0"/>
    <x v="4"/>
  </r>
  <r>
    <n v="5"/>
    <n v="122"/>
    <x v="76"/>
    <s v="106000 Completed Constr not Classfd"/>
    <n v="1"/>
    <n v="61989.200000000004"/>
    <n v="-38031.620000000003"/>
    <n v="0"/>
    <n v="0"/>
    <n v="0"/>
    <n v="0"/>
    <n v="23957.58"/>
    <s v="Wyoming"/>
    <d v="2021-12-01T00:00:00"/>
    <x v="0"/>
    <x v="12"/>
    <x v="0"/>
    <s v="Cheyenne Light Fuel &amp; Power Co"/>
    <x v="0"/>
    <x v="4"/>
  </r>
  <r>
    <n v="5"/>
    <n v="122"/>
    <x v="77"/>
    <s v="106000 Completed Constr not Classfd"/>
    <n v="1"/>
    <n v="192086.71"/>
    <n v="-192086.71"/>
    <n v="0"/>
    <n v="0"/>
    <n v="0"/>
    <n v="0"/>
    <n v="0"/>
    <s v="Wyoming"/>
    <d v="2021-12-01T00:00:00"/>
    <x v="0"/>
    <x v="0"/>
    <x v="0"/>
    <s v="Cheyenne Light Fuel &amp; Power Co"/>
    <x v="0"/>
    <x v="4"/>
  </r>
  <r>
    <n v="5"/>
    <n v="122"/>
    <x v="77"/>
    <s v="106000 Completed Constr not Classfd"/>
    <n v="1"/>
    <n v="0"/>
    <n v="0"/>
    <n v="0"/>
    <n v="0"/>
    <n v="0"/>
    <n v="0"/>
    <n v="0"/>
    <s v="Wyoming"/>
    <d v="2021-12-01T00:00:00"/>
    <x v="0"/>
    <x v="1"/>
    <x v="0"/>
    <s v="Cheyenne Light Fuel &amp; Power Co"/>
    <x v="0"/>
    <x v="4"/>
  </r>
  <r>
    <n v="5"/>
    <n v="122"/>
    <x v="77"/>
    <s v="106000 Completed Constr not Classfd"/>
    <n v="1"/>
    <n v="0"/>
    <n v="0"/>
    <n v="0"/>
    <n v="0"/>
    <n v="0"/>
    <n v="0"/>
    <n v="0"/>
    <s v="Wyoming"/>
    <d v="2021-12-01T00:00:00"/>
    <x v="0"/>
    <x v="2"/>
    <x v="0"/>
    <s v="Cheyenne Light Fuel &amp; Power Co"/>
    <x v="0"/>
    <x v="4"/>
  </r>
  <r>
    <n v="5"/>
    <n v="122"/>
    <x v="77"/>
    <s v="106000 Completed Constr not Classfd"/>
    <n v="1"/>
    <n v="0"/>
    <n v="0"/>
    <n v="0"/>
    <n v="0"/>
    <n v="0"/>
    <n v="0"/>
    <n v="0"/>
    <s v="Wyoming"/>
    <d v="2021-12-01T00:00:00"/>
    <x v="0"/>
    <x v="3"/>
    <x v="0"/>
    <s v="Cheyenne Light Fuel &amp; Power Co"/>
    <x v="0"/>
    <x v="4"/>
  </r>
  <r>
    <n v="5"/>
    <n v="122"/>
    <x v="77"/>
    <s v="106000 Completed Constr not Classfd"/>
    <n v="1"/>
    <n v="0"/>
    <n v="0"/>
    <n v="0"/>
    <n v="0"/>
    <n v="0"/>
    <n v="0"/>
    <n v="0"/>
    <s v="Wyoming"/>
    <d v="2021-12-01T00:00:00"/>
    <x v="0"/>
    <x v="4"/>
    <x v="0"/>
    <s v="Cheyenne Light Fuel &amp; Power Co"/>
    <x v="0"/>
    <x v="4"/>
  </r>
  <r>
    <n v="5"/>
    <n v="122"/>
    <x v="77"/>
    <s v="106000 Completed Constr not Classfd"/>
    <n v="1"/>
    <n v="0"/>
    <n v="0"/>
    <n v="0"/>
    <n v="0"/>
    <n v="0"/>
    <n v="0"/>
    <n v="0"/>
    <s v="Wyoming"/>
    <d v="2021-12-01T00:00:00"/>
    <x v="0"/>
    <x v="5"/>
    <x v="0"/>
    <s v="Cheyenne Light Fuel &amp; Power Co"/>
    <x v="0"/>
    <x v="4"/>
  </r>
  <r>
    <n v="5"/>
    <n v="122"/>
    <x v="77"/>
    <s v="106000 Completed Constr not Classfd"/>
    <n v="1"/>
    <n v="0"/>
    <n v="0"/>
    <n v="0"/>
    <n v="0"/>
    <n v="0"/>
    <n v="0"/>
    <n v="0"/>
    <s v="Wyoming"/>
    <d v="2021-12-01T00:00:00"/>
    <x v="0"/>
    <x v="6"/>
    <x v="0"/>
    <s v="Cheyenne Light Fuel &amp; Power Co"/>
    <x v="0"/>
    <x v="4"/>
  </r>
  <r>
    <n v="5"/>
    <n v="122"/>
    <x v="77"/>
    <s v="106000 Completed Constr not Classfd"/>
    <n v="1"/>
    <n v="0"/>
    <n v="0"/>
    <n v="0"/>
    <n v="0"/>
    <n v="0"/>
    <n v="0"/>
    <n v="0"/>
    <s v="Wyoming"/>
    <d v="2021-12-01T00:00:00"/>
    <x v="0"/>
    <x v="7"/>
    <x v="0"/>
    <s v="Cheyenne Light Fuel &amp; Power Co"/>
    <x v="0"/>
    <x v="4"/>
  </r>
  <r>
    <n v="5"/>
    <n v="122"/>
    <x v="77"/>
    <s v="106000 Completed Constr not Classfd"/>
    <n v="1"/>
    <n v="0"/>
    <n v="0"/>
    <n v="0"/>
    <n v="0"/>
    <n v="0"/>
    <n v="0"/>
    <n v="0"/>
    <s v="Wyoming"/>
    <d v="2021-12-01T00:00:00"/>
    <x v="0"/>
    <x v="8"/>
    <x v="0"/>
    <s v="Cheyenne Light Fuel &amp; Power Co"/>
    <x v="0"/>
    <x v="4"/>
  </r>
  <r>
    <n v="5"/>
    <n v="122"/>
    <x v="77"/>
    <s v="106000 Completed Constr not Classfd"/>
    <n v="1"/>
    <n v="0"/>
    <n v="0"/>
    <n v="0"/>
    <n v="0"/>
    <n v="0"/>
    <n v="0"/>
    <n v="0"/>
    <s v="Wyoming"/>
    <d v="2021-12-01T00:00:00"/>
    <x v="0"/>
    <x v="9"/>
    <x v="0"/>
    <s v="Cheyenne Light Fuel &amp; Power Co"/>
    <x v="0"/>
    <x v="4"/>
  </r>
  <r>
    <n v="5"/>
    <n v="122"/>
    <x v="77"/>
    <s v="106000 Completed Constr not Classfd"/>
    <n v="1"/>
    <n v="0"/>
    <n v="27677.16"/>
    <n v="0"/>
    <n v="0"/>
    <n v="0"/>
    <n v="0"/>
    <n v="27677.16"/>
    <s v="Wyoming"/>
    <d v="2021-12-01T00:00:00"/>
    <x v="0"/>
    <x v="10"/>
    <x v="0"/>
    <s v="Cheyenne Light Fuel &amp; Power Co"/>
    <x v="0"/>
    <x v="4"/>
  </r>
  <r>
    <n v="5"/>
    <n v="122"/>
    <x v="77"/>
    <s v="106000 Completed Constr not Classfd"/>
    <n v="1"/>
    <n v="27677.16"/>
    <n v="19.260000000000002"/>
    <n v="0"/>
    <n v="0"/>
    <n v="0"/>
    <n v="0"/>
    <n v="27696.420000000002"/>
    <s v="Wyoming"/>
    <d v="2021-12-01T00:00:00"/>
    <x v="0"/>
    <x v="11"/>
    <x v="0"/>
    <s v="Cheyenne Light Fuel &amp; Power Co"/>
    <x v="0"/>
    <x v="4"/>
  </r>
  <r>
    <n v="5"/>
    <n v="122"/>
    <x v="77"/>
    <s v="106000 Completed Constr not Classfd"/>
    <n v="1"/>
    <n v="27696.420000000002"/>
    <n v="-27696.420000000002"/>
    <n v="0"/>
    <n v="0"/>
    <n v="0"/>
    <n v="0"/>
    <n v="0"/>
    <s v="Wyoming"/>
    <d v="2021-12-01T00:00:00"/>
    <x v="0"/>
    <x v="12"/>
    <x v="0"/>
    <s v="Cheyenne Light Fuel &amp; Power Co"/>
    <x v="0"/>
    <x v="4"/>
  </r>
  <r>
    <n v="5"/>
    <n v="122"/>
    <x v="79"/>
    <s v="106000 Completed Constr not Classfd"/>
    <n v="1"/>
    <n v="27076.16"/>
    <n v="-19862.46"/>
    <n v="0"/>
    <n v="0"/>
    <n v="0"/>
    <n v="0"/>
    <n v="7213.7"/>
    <s v="Wyoming"/>
    <d v="2021-12-01T00:00:00"/>
    <x v="0"/>
    <x v="0"/>
    <x v="0"/>
    <s v="Cheyenne Light Fuel &amp; Power Co"/>
    <x v="0"/>
    <x v="6"/>
  </r>
  <r>
    <n v="5"/>
    <n v="122"/>
    <x v="79"/>
    <s v="106000 Completed Constr not Classfd"/>
    <n v="1"/>
    <n v="7213.7"/>
    <n v="210.11"/>
    <n v="0"/>
    <n v="0"/>
    <n v="0"/>
    <n v="0"/>
    <n v="7423.81"/>
    <s v="Wyoming"/>
    <d v="2021-12-01T00:00:00"/>
    <x v="0"/>
    <x v="1"/>
    <x v="0"/>
    <s v="Cheyenne Light Fuel &amp; Power Co"/>
    <x v="0"/>
    <x v="6"/>
  </r>
  <r>
    <n v="5"/>
    <n v="122"/>
    <x v="79"/>
    <s v="106000 Completed Constr not Classfd"/>
    <n v="1"/>
    <n v="7423.81"/>
    <n v="1392.76"/>
    <n v="0"/>
    <n v="0"/>
    <n v="0"/>
    <n v="0"/>
    <n v="8816.57"/>
    <s v="Wyoming"/>
    <d v="2021-12-01T00:00:00"/>
    <x v="0"/>
    <x v="2"/>
    <x v="0"/>
    <s v="Cheyenne Light Fuel &amp; Power Co"/>
    <x v="0"/>
    <x v="6"/>
  </r>
  <r>
    <n v="5"/>
    <n v="122"/>
    <x v="79"/>
    <s v="106000 Completed Constr not Classfd"/>
    <n v="1"/>
    <n v="8816.57"/>
    <n v="10630.31"/>
    <n v="0"/>
    <n v="0"/>
    <n v="0"/>
    <n v="0"/>
    <n v="19446.88"/>
    <s v="Wyoming"/>
    <d v="2021-12-01T00:00:00"/>
    <x v="0"/>
    <x v="3"/>
    <x v="0"/>
    <s v="Cheyenne Light Fuel &amp; Power Co"/>
    <x v="0"/>
    <x v="6"/>
  </r>
  <r>
    <n v="5"/>
    <n v="122"/>
    <x v="79"/>
    <s v="106000 Completed Constr not Classfd"/>
    <n v="1"/>
    <n v="19446.88"/>
    <n v="503.81"/>
    <n v="0"/>
    <n v="0"/>
    <n v="0"/>
    <n v="0"/>
    <n v="19950.689999999999"/>
    <s v="Wyoming"/>
    <d v="2021-12-01T00:00:00"/>
    <x v="0"/>
    <x v="4"/>
    <x v="0"/>
    <s v="Cheyenne Light Fuel &amp; Power Co"/>
    <x v="0"/>
    <x v="6"/>
  </r>
  <r>
    <n v="5"/>
    <n v="122"/>
    <x v="79"/>
    <s v="106000 Completed Constr not Classfd"/>
    <n v="1"/>
    <n v="19950.689999999999"/>
    <n v="7246.22"/>
    <n v="0"/>
    <n v="0"/>
    <n v="0"/>
    <n v="0"/>
    <n v="27196.91"/>
    <s v="Wyoming"/>
    <d v="2021-12-01T00:00:00"/>
    <x v="0"/>
    <x v="5"/>
    <x v="0"/>
    <s v="Cheyenne Light Fuel &amp; Power Co"/>
    <x v="0"/>
    <x v="6"/>
  </r>
  <r>
    <n v="5"/>
    <n v="122"/>
    <x v="79"/>
    <s v="106000 Completed Constr not Classfd"/>
    <n v="1"/>
    <n v="27196.91"/>
    <n v="32661.440000000002"/>
    <n v="0"/>
    <n v="0"/>
    <n v="0"/>
    <n v="0"/>
    <n v="59858.35"/>
    <s v="Wyoming"/>
    <d v="2021-12-01T00:00:00"/>
    <x v="0"/>
    <x v="6"/>
    <x v="0"/>
    <s v="Cheyenne Light Fuel &amp; Power Co"/>
    <x v="0"/>
    <x v="6"/>
  </r>
  <r>
    <n v="5"/>
    <n v="122"/>
    <x v="79"/>
    <s v="106000 Completed Constr not Classfd"/>
    <n v="1"/>
    <n v="59858.35"/>
    <n v="3200.17"/>
    <n v="0"/>
    <n v="0"/>
    <n v="0"/>
    <n v="0"/>
    <n v="63058.520000000004"/>
    <s v="Wyoming"/>
    <d v="2021-12-01T00:00:00"/>
    <x v="0"/>
    <x v="7"/>
    <x v="0"/>
    <s v="Cheyenne Light Fuel &amp; Power Co"/>
    <x v="0"/>
    <x v="6"/>
  </r>
  <r>
    <n v="5"/>
    <n v="122"/>
    <x v="79"/>
    <s v="106000 Completed Constr not Classfd"/>
    <n v="1"/>
    <n v="63058.520000000004"/>
    <n v="1258.8800000000001"/>
    <n v="0"/>
    <n v="0"/>
    <n v="0"/>
    <n v="0"/>
    <n v="64317.4"/>
    <s v="Wyoming"/>
    <d v="2021-12-01T00:00:00"/>
    <x v="0"/>
    <x v="8"/>
    <x v="0"/>
    <s v="Cheyenne Light Fuel &amp; Power Co"/>
    <x v="0"/>
    <x v="6"/>
  </r>
  <r>
    <n v="5"/>
    <n v="122"/>
    <x v="79"/>
    <s v="106000 Completed Constr not Classfd"/>
    <n v="1"/>
    <n v="64317.4"/>
    <n v="3587.21"/>
    <n v="0"/>
    <n v="0"/>
    <n v="0"/>
    <n v="0"/>
    <n v="67904.61"/>
    <s v="Wyoming"/>
    <d v="2021-12-01T00:00:00"/>
    <x v="0"/>
    <x v="9"/>
    <x v="0"/>
    <s v="Cheyenne Light Fuel &amp; Power Co"/>
    <x v="0"/>
    <x v="6"/>
  </r>
  <r>
    <n v="5"/>
    <n v="122"/>
    <x v="79"/>
    <s v="106000 Completed Constr not Classfd"/>
    <n v="1"/>
    <n v="67904.61"/>
    <n v="22031.89"/>
    <n v="0"/>
    <n v="0"/>
    <n v="0"/>
    <n v="0"/>
    <n v="89936.5"/>
    <s v="Wyoming"/>
    <d v="2021-12-01T00:00:00"/>
    <x v="0"/>
    <x v="10"/>
    <x v="0"/>
    <s v="Cheyenne Light Fuel &amp; Power Co"/>
    <x v="0"/>
    <x v="6"/>
  </r>
  <r>
    <n v="5"/>
    <n v="122"/>
    <x v="79"/>
    <s v="106000 Completed Constr not Classfd"/>
    <n v="1"/>
    <n v="89936.5"/>
    <n v="-7991.58"/>
    <n v="0"/>
    <n v="0"/>
    <n v="0"/>
    <n v="0"/>
    <n v="81944.92"/>
    <s v="Wyoming"/>
    <d v="2021-12-01T00:00:00"/>
    <x v="0"/>
    <x v="11"/>
    <x v="0"/>
    <s v="Cheyenne Light Fuel &amp; Power Co"/>
    <x v="0"/>
    <x v="6"/>
  </r>
  <r>
    <n v="5"/>
    <n v="122"/>
    <x v="79"/>
    <s v="106000 Completed Constr not Classfd"/>
    <n v="1"/>
    <n v="81944.92"/>
    <n v="-76041.540000000008"/>
    <n v="0"/>
    <n v="0"/>
    <n v="0"/>
    <n v="0"/>
    <n v="5903.38"/>
    <s v="Wyoming"/>
    <d v="2021-12-01T00:00:00"/>
    <x v="0"/>
    <x v="12"/>
    <x v="0"/>
    <s v="Cheyenne Light Fuel &amp; Power Co"/>
    <x v="0"/>
    <x v="6"/>
  </r>
  <r>
    <n v="5"/>
    <n v="122"/>
    <x v="80"/>
    <s v="106000 Completed Constr not Classfd"/>
    <n v="1"/>
    <n v="0"/>
    <n v="60145.46"/>
    <n v="0"/>
    <n v="0"/>
    <n v="0"/>
    <n v="0"/>
    <n v="60145.46"/>
    <s v="Wyoming"/>
    <d v="2021-12-01T00:00:00"/>
    <x v="0"/>
    <x v="10"/>
    <x v="0"/>
    <s v="Cheyenne Light Fuel &amp; Power Co"/>
    <x v="0"/>
    <x v="6"/>
  </r>
  <r>
    <n v="5"/>
    <n v="122"/>
    <x v="80"/>
    <s v="106000 Completed Constr not Classfd"/>
    <n v="1"/>
    <n v="60145.46"/>
    <n v="-677.73"/>
    <n v="0"/>
    <n v="0"/>
    <n v="0"/>
    <n v="0"/>
    <n v="59467.73"/>
    <s v="Wyoming"/>
    <d v="2021-12-01T00:00:00"/>
    <x v="0"/>
    <x v="11"/>
    <x v="0"/>
    <s v="Cheyenne Light Fuel &amp; Power Co"/>
    <x v="0"/>
    <x v="6"/>
  </r>
  <r>
    <n v="5"/>
    <n v="122"/>
    <x v="80"/>
    <s v="106000 Completed Constr not Classfd"/>
    <n v="1"/>
    <n v="59467.73"/>
    <n v="0"/>
    <n v="0"/>
    <n v="0"/>
    <n v="0"/>
    <n v="0"/>
    <n v="59467.73"/>
    <s v="Wyoming"/>
    <d v="2021-12-01T00:00:00"/>
    <x v="0"/>
    <x v="12"/>
    <x v="0"/>
    <s v="Cheyenne Light Fuel &amp; Power Co"/>
    <x v="0"/>
    <x v="6"/>
  </r>
  <r>
    <n v="5"/>
    <n v="122"/>
    <x v="81"/>
    <s v="106000 Completed Constr not Classfd"/>
    <n v="1"/>
    <n v="0"/>
    <n v="0"/>
    <n v="0"/>
    <n v="0"/>
    <n v="0"/>
    <n v="0"/>
    <n v="0"/>
    <s v="Wyoming"/>
    <d v="2021-12-01T00:00:00"/>
    <x v="0"/>
    <x v="0"/>
    <x v="0"/>
    <s v="Cheyenne Light Fuel &amp; Power Co"/>
    <x v="0"/>
    <x v="7"/>
  </r>
  <r>
    <n v="5"/>
    <n v="122"/>
    <x v="81"/>
    <s v="106000 Completed Constr not Classfd"/>
    <n v="1"/>
    <n v="0"/>
    <n v="0"/>
    <n v="0"/>
    <n v="0"/>
    <n v="0"/>
    <n v="0"/>
    <n v="0"/>
    <s v="Wyoming"/>
    <d v="2021-12-01T00:00:00"/>
    <x v="0"/>
    <x v="1"/>
    <x v="0"/>
    <s v="Cheyenne Light Fuel &amp; Power Co"/>
    <x v="0"/>
    <x v="7"/>
  </r>
  <r>
    <n v="5"/>
    <n v="122"/>
    <x v="81"/>
    <s v="106000 Completed Constr not Classfd"/>
    <n v="1"/>
    <n v="0"/>
    <n v="0"/>
    <n v="0"/>
    <n v="0"/>
    <n v="0"/>
    <n v="0"/>
    <n v="0"/>
    <s v="Wyoming"/>
    <d v="2021-12-01T00:00:00"/>
    <x v="0"/>
    <x v="2"/>
    <x v="0"/>
    <s v="Cheyenne Light Fuel &amp; Power Co"/>
    <x v="0"/>
    <x v="7"/>
  </r>
  <r>
    <n v="5"/>
    <n v="122"/>
    <x v="81"/>
    <s v="106000 Completed Constr not Classfd"/>
    <n v="1"/>
    <n v="0"/>
    <n v="0"/>
    <n v="0"/>
    <n v="0"/>
    <n v="0"/>
    <n v="0"/>
    <n v="0"/>
    <s v="Wyoming"/>
    <d v="2021-12-01T00:00:00"/>
    <x v="0"/>
    <x v="3"/>
    <x v="0"/>
    <s v="Cheyenne Light Fuel &amp; Power Co"/>
    <x v="0"/>
    <x v="7"/>
  </r>
  <r>
    <n v="5"/>
    <n v="122"/>
    <x v="81"/>
    <s v="106000 Completed Constr not Classfd"/>
    <n v="1"/>
    <n v="0"/>
    <n v="0"/>
    <n v="0"/>
    <n v="0"/>
    <n v="0"/>
    <n v="0"/>
    <n v="0"/>
    <s v="Wyoming"/>
    <d v="2021-12-01T00:00:00"/>
    <x v="0"/>
    <x v="4"/>
    <x v="0"/>
    <s v="Cheyenne Light Fuel &amp; Power Co"/>
    <x v="0"/>
    <x v="7"/>
  </r>
  <r>
    <n v="5"/>
    <n v="122"/>
    <x v="81"/>
    <s v="106000 Completed Constr not Classfd"/>
    <n v="1"/>
    <n v="0"/>
    <n v="105447.02"/>
    <n v="0"/>
    <n v="0"/>
    <n v="0"/>
    <n v="0"/>
    <n v="105447.02"/>
    <s v="Wyoming"/>
    <d v="2021-12-01T00:00:00"/>
    <x v="0"/>
    <x v="5"/>
    <x v="0"/>
    <s v="Cheyenne Light Fuel &amp; Power Co"/>
    <x v="0"/>
    <x v="7"/>
  </r>
  <r>
    <n v="5"/>
    <n v="122"/>
    <x v="81"/>
    <s v="106000 Completed Constr not Classfd"/>
    <n v="1"/>
    <n v="105447.02"/>
    <n v="0"/>
    <n v="0"/>
    <n v="0"/>
    <n v="0"/>
    <n v="0"/>
    <n v="105447.02"/>
    <s v="Wyoming"/>
    <d v="2021-12-01T00:00:00"/>
    <x v="0"/>
    <x v="6"/>
    <x v="0"/>
    <s v="Cheyenne Light Fuel &amp; Power Co"/>
    <x v="0"/>
    <x v="7"/>
  </r>
  <r>
    <n v="5"/>
    <n v="122"/>
    <x v="81"/>
    <s v="106000 Completed Constr not Classfd"/>
    <n v="1"/>
    <n v="105447.02"/>
    <n v="0"/>
    <n v="0"/>
    <n v="0"/>
    <n v="0"/>
    <n v="0"/>
    <n v="105447.02"/>
    <s v="Wyoming"/>
    <d v="2021-12-01T00:00:00"/>
    <x v="0"/>
    <x v="7"/>
    <x v="0"/>
    <s v="Cheyenne Light Fuel &amp; Power Co"/>
    <x v="0"/>
    <x v="7"/>
  </r>
  <r>
    <n v="5"/>
    <n v="122"/>
    <x v="81"/>
    <s v="106000 Completed Constr not Classfd"/>
    <n v="1"/>
    <n v="105447.02"/>
    <n v="0"/>
    <n v="0"/>
    <n v="0"/>
    <n v="0"/>
    <n v="0"/>
    <n v="105447.02"/>
    <s v="Wyoming"/>
    <d v="2021-12-01T00:00:00"/>
    <x v="0"/>
    <x v="8"/>
    <x v="0"/>
    <s v="Cheyenne Light Fuel &amp; Power Co"/>
    <x v="0"/>
    <x v="7"/>
  </r>
  <r>
    <n v="5"/>
    <n v="122"/>
    <x v="81"/>
    <s v="106000 Completed Constr not Classfd"/>
    <n v="1"/>
    <n v="105447.02"/>
    <n v="-105447.02"/>
    <n v="0"/>
    <n v="0"/>
    <n v="0"/>
    <n v="0"/>
    <n v="0"/>
    <s v="Wyoming"/>
    <d v="2021-12-01T00:00:00"/>
    <x v="0"/>
    <x v="9"/>
    <x v="0"/>
    <s v="Cheyenne Light Fuel &amp; Power Co"/>
    <x v="0"/>
    <x v="7"/>
  </r>
  <r>
    <n v="5"/>
    <n v="122"/>
    <x v="81"/>
    <s v="106000 Completed Constr not Classfd"/>
    <n v="1"/>
    <n v="0"/>
    <n v="0"/>
    <n v="0"/>
    <n v="0"/>
    <n v="0"/>
    <n v="0"/>
    <n v="0"/>
    <s v="Wyoming"/>
    <d v="2021-12-01T00:00:00"/>
    <x v="0"/>
    <x v="10"/>
    <x v="0"/>
    <s v="Cheyenne Light Fuel &amp; Power Co"/>
    <x v="0"/>
    <x v="7"/>
  </r>
  <r>
    <n v="5"/>
    <n v="122"/>
    <x v="81"/>
    <s v="106000 Completed Constr not Classfd"/>
    <n v="1"/>
    <n v="0"/>
    <n v="0"/>
    <n v="0"/>
    <n v="0"/>
    <n v="0"/>
    <n v="0"/>
    <n v="0"/>
    <s v="Wyoming"/>
    <d v="2021-12-01T00:00:00"/>
    <x v="0"/>
    <x v="11"/>
    <x v="0"/>
    <s v="Cheyenne Light Fuel &amp; Power Co"/>
    <x v="0"/>
    <x v="7"/>
  </r>
  <r>
    <n v="5"/>
    <n v="122"/>
    <x v="81"/>
    <s v="106000 Completed Constr not Classfd"/>
    <n v="1"/>
    <n v="0"/>
    <n v="0"/>
    <n v="0"/>
    <n v="0"/>
    <n v="0"/>
    <n v="0"/>
    <n v="0"/>
    <s v="Wyoming"/>
    <d v="2021-12-01T00:00:00"/>
    <x v="0"/>
    <x v="12"/>
    <x v="0"/>
    <s v="Cheyenne Light Fuel &amp; Power Co"/>
    <x v="0"/>
    <x v="7"/>
  </r>
  <r>
    <n v="5"/>
    <n v="122"/>
    <x v="82"/>
    <s v="106000 Completed Constr not Classfd"/>
    <n v="1"/>
    <n v="0"/>
    <n v="0"/>
    <n v="0"/>
    <n v="0"/>
    <n v="0"/>
    <n v="0"/>
    <n v="0"/>
    <s v="Wyoming"/>
    <d v="2021-12-01T00:00:00"/>
    <x v="0"/>
    <x v="0"/>
    <x v="0"/>
    <s v="Cheyenne Light Fuel &amp; Power Co"/>
    <x v="0"/>
    <x v="8"/>
  </r>
  <r>
    <n v="5"/>
    <n v="122"/>
    <x v="82"/>
    <s v="106000 Completed Constr not Classfd"/>
    <n v="1"/>
    <n v="0"/>
    <n v="0"/>
    <n v="0"/>
    <n v="0"/>
    <n v="0"/>
    <n v="0"/>
    <n v="0"/>
    <s v="Wyoming"/>
    <d v="2021-12-01T00:00:00"/>
    <x v="0"/>
    <x v="1"/>
    <x v="0"/>
    <s v="Cheyenne Light Fuel &amp; Power Co"/>
    <x v="0"/>
    <x v="8"/>
  </r>
  <r>
    <n v="5"/>
    <n v="122"/>
    <x v="82"/>
    <s v="106000 Completed Constr not Classfd"/>
    <n v="1"/>
    <n v="0"/>
    <n v="0"/>
    <n v="0"/>
    <n v="0"/>
    <n v="0"/>
    <n v="0"/>
    <n v="0"/>
    <s v="Wyoming"/>
    <d v="2021-12-01T00:00:00"/>
    <x v="0"/>
    <x v="2"/>
    <x v="0"/>
    <s v="Cheyenne Light Fuel &amp; Power Co"/>
    <x v="0"/>
    <x v="8"/>
  </r>
  <r>
    <n v="5"/>
    <n v="122"/>
    <x v="82"/>
    <s v="106000 Completed Constr not Classfd"/>
    <n v="1"/>
    <n v="0"/>
    <n v="0"/>
    <n v="0"/>
    <n v="0"/>
    <n v="0"/>
    <n v="0"/>
    <n v="0"/>
    <s v="Wyoming"/>
    <d v="2021-12-01T00:00:00"/>
    <x v="0"/>
    <x v="3"/>
    <x v="0"/>
    <s v="Cheyenne Light Fuel &amp; Power Co"/>
    <x v="0"/>
    <x v="8"/>
  </r>
  <r>
    <n v="5"/>
    <n v="122"/>
    <x v="82"/>
    <s v="106000 Completed Constr not Classfd"/>
    <n v="1"/>
    <n v="0"/>
    <n v="0"/>
    <n v="0"/>
    <n v="0"/>
    <n v="0"/>
    <n v="0"/>
    <n v="0"/>
    <s v="Wyoming"/>
    <d v="2021-12-01T00:00:00"/>
    <x v="0"/>
    <x v="4"/>
    <x v="0"/>
    <s v="Cheyenne Light Fuel &amp; Power Co"/>
    <x v="0"/>
    <x v="8"/>
  </r>
  <r>
    <n v="5"/>
    <n v="122"/>
    <x v="82"/>
    <s v="106000 Completed Constr not Classfd"/>
    <n v="1"/>
    <n v="0"/>
    <n v="0"/>
    <n v="0"/>
    <n v="0"/>
    <n v="0"/>
    <n v="0"/>
    <n v="0"/>
    <s v="Wyoming"/>
    <d v="2021-12-01T00:00:00"/>
    <x v="0"/>
    <x v="5"/>
    <x v="0"/>
    <s v="Cheyenne Light Fuel &amp; Power Co"/>
    <x v="0"/>
    <x v="8"/>
  </r>
  <r>
    <n v="5"/>
    <n v="122"/>
    <x v="82"/>
    <s v="106000 Completed Constr not Classfd"/>
    <n v="1"/>
    <n v="0"/>
    <n v="0"/>
    <n v="0"/>
    <n v="0"/>
    <n v="0"/>
    <n v="0"/>
    <n v="0"/>
    <s v="Wyoming"/>
    <d v="2021-12-01T00:00:00"/>
    <x v="0"/>
    <x v="6"/>
    <x v="0"/>
    <s v="Cheyenne Light Fuel &amp; Power Co"/>
    <x v="0"/>
    <x v="8"/>
  </r>
  <r>
    <n v="5"/>
    <n v="122"/>
    <x v="82"/>
    <s v="106000 Completed Constr not Classfd"/>
    <n v="1"/>
    <n v="0"/>
    <n v="0"/>
    <n v="0"/>
    <n v="0"/>
    <n v="0"/>
    <n v="0"/>
    <n v="0"/>
    <s v="Wyoming"/>
    <d v="2021-12-01T00:00:00"/>
    <x v="0"/>
    <x v="7"/>
    <x v="0"/>
    <s v="Cheyenne Light Fuel &amp; Power Co"/>
    <x v="0"/>
    <x v="8"/>
  </r>
  <r>
    <n v="5"/>
    <n v="122"/>
    <x v="82"/>
    <s v="106000 Completed Constr not Classfd"/>
    <n v="1"/>
    <n v="0"/>
    <n v="0"/>
    <n v="0"/>
    <n v="0"/>
    <n v="0"/>
    <n v="0"/>
    <n v="0"/>
    <s v="Wyoming"/>
    <d v="2021-12-01T00:00:00"/>
    <x v="0"/>
    <x v="8"/>
    <x v="0"/>
    <s v="Cheyenne Light Fuel &amp; Power Co"/>
    <x v="0"/>
    <x v="8"/>
  </r>
  <r>
    <n v="5"/>
    <n v="122"/>
    <x v="82"/>
    <s v="106000 Completed Constr not Classfd"/>
    <n v="1"/>
    <n v="0"/>
    <n v="0"/>
    <n v="0"/>
    <n v="0"/>
    <n v="0"/>
    <n v="0"/>
    <n v="0"/>
    <s v="Wyoming"/>
    <d v="2021-12-01T00:00:00"/>
    <x v="0"/>
    <x v="9"/>
    <x v="0"/>
    <s v="Cheyenne Light Fuel &amp; Power Co"/>
    <x v="0"/>
    <x v="8"/>
  </r>
  <r>
    <n v="5"/>
    <n v="122"/>
    <x v="82"/>
    <s v="106000 Completed Constr not Classfd"/>
    <n v="1"/>
    <n v="0"/>
    <n v="0"/>
    <n v="0"/>
    <n v="0"/>
    <n v="0"/>
    <n v="0"/>
    <n v="0"/>
    <s v="Wyoming"/>
    <d v="2021-12-01T00:00:00"/>
    <x v="0"/>
    <x v="10"/>
    <x v="0"/>
    <s v="Cheyenne Light Fuel &amp; Power Co"/>
    <x v="0"/>
    <x v="8"/>
  </r>
  <r>
    <n v="5"/>
    <n v="122"/>
    <x v="82"/>
    <s v="106000 Completed Constr not Classfd"/>
    <n v="1"/>
    <n v="0"/>
    <n v="0"/>
    <n v="0"/>
    <n v="0"/>
    <n v="0"/>
    <n v="0"/>
    <n v="0"/>
    <s v="Wyoming"/>
    <d v="2021-12-01T00:00:00"/>
    <x v="0"/>
    <x v="11"/>
    <x v="0"/>
    <s v="Cheyenne Light Fuel &amp; Power Co"/>
    <x v="0"/>
    <x v="8"/>
  </r>
  <r>
    <n v="5"/>
    <n v="122"/>
    <x v="82"/>
    <s v="106000 Completed Constr not Classfd"/>
    <n v="1"/>
    <n v="0"/>
    <n v="0"/>
    <n v="0"/>
    <n v="0"/>
    <n v="0"/>
    <n v="0"/>
    <n v="0"/>
    <s v="Wyoming"/>
    <d v="2021-12-01T00:00:00"/>
    <x v="0"/>
    <x v="12"/>
    <x v="0"/>
    <s v="Cheyenne Light Fuel &amp; Power Co"/>
    <x v="0"/>
    <x v="8"/>
  </r>
  <r>
    <n v="5"/>
    <n v="122"/>
    <x v="83"/>
    <s v="106000 Completed Constr not Classfd"/>
    <n v="1"/>
    <n v="12331.33"/>
    <n v="-12331.33"/>
    <n v="0"/>
    <n v="0"/>
    <n v="0"/>
    <n v="0"/>
    <n v="0"/>
    <s v="Wyoming"/>
    <d v="2021-12-01T00:00:00"/>
    <x v="0"/>
    <x v="0"/>
    <x v="0"/>
    <s v="Cheyenne Light Fuel &amp; Power Co"/>
    <x v="0"/>
    <x v="8"/>
  </r>
  <r>
    <n v="5"/>
    <n v="122"/>
    <x v="83"/>
    <s v="106000 Completed Constr not Classfd"/>
    <n v="1"/>
    <n v="0"/>
    <n v="0"/>
    <n v="0"/>
    <n v="0"/>
    <n v="0"/>
    <n v="0"/>
    <n v="0"/>
    <s v="Wyoming"/>
    <d v="2021-12-01T00:00:00"/>
    <x v="0"/>
    <x v="1"/>
    <x v="0"/>
    <s v="Cheyenne Light Fuel &amp; Power Co"/>
    <x v="0"/>
    <x v="8"/>
  </r>
  <r>
    <n v="5"/>
    <n v="122"/>
    <x v="83"/>
    <s v="106000 Completed Constr not Classfd"/>
    <n v="1"/>
    <n v="0"/>
    <n v="0"/>
    <n v="0"/>
    <n v="0"/>
    <n v="0"/>
    <n v="0"/>
    <n v="0"/>
    <s v="Wyoming"/>
    <d v="2021-12-01T00:00:00"/>
    <x v="0"/>
    <x v="2"/>
    <x v="0"/>
    <s v="Cheyenne Light Fuel &amp; Power Co"/>
    <x v="0"/>
    <x v="8"/>
  </r>
  <r>
    <n v="5"/>
    <n v="122"/>
    <x v="83"/>
    <s v="106000 Completed Constr not Classfd"/>
    <n v="1"/>
    <n v="0"/>
    <n v="0"/>
    <n v="0"/>
    <n v="0"/>
    <n v="0"/>
    <n v="0"/>
    <n v="0"/>
    <s v="Wyoming"/>
    <d v="2021-12-01T00:00:00"/>
    <x v="0"/>
    <x v="3"/>
    <x v="0"/>
    <s v="Cheyenne Light Fuel &amp; Power Co"/>
    <x v="0"/>
    <x v="8"/>
  </r>
  <r>
    <n v="5"/>
    <n v="122"/>
    <x v="83"/>
    <s v="106000 Completed Constr not Classfd"/>
    <n v="1"/>
    <n v="0"/>
    <n v="0"/>
    <n v="0"/>
    <n v="0"/>
    <n v="0"/>
    <n v="0"/>
    <n v="0"/>
    <s v="Wyoming"/>
    <d v="2021-12-01T00:00:00"/>
    <x v="0"/>
    <x v="4"/>
    <x v="0"/>
    <s v="Cheyenne Light Fuel &amp; Power Co"/>
    <x v="0"/>
    <x v="8"/>
  </r>
  <r>
    <n v="5"/>
    <n v="122"/>
    <x v="83"/>
    <s v="106000 Completed Constr not Classfd"/>
    <n v="1"/>
    <n v="0"/>
    <n v="0"/>
    <n v="0"/>
    <n v="0"/>
    <n v="0"/>
    <n v="0"/>
    <n v="0"/>
    <s v="Wyoming"/>
    <d v="2021-12-01T00:00:00"/>
    <x v="0"/>
    <x v="5"/>
    <x v="0"/>
    <s v="Cheyenne Light Fuel &amp; Power Co"/>
    <x v="0"/>
    <x v="8"/>
  </r>
  <r>
    <n v="5"/>
    <n v="122"/>
    <x v="83"/>
    <s v="106000 Completed Constr not Classfd"/>
    <n v="1"/>
    <n v="0"/>
    <n v="0"/>
    <n v="0"/>
    <n v="0"/>
    <n v="0"/>
    <n v="0"/>
    <n v="0"/>
    <s v="Wyoming"/>
    <d v="2021-12-01T00:00:00"/>
    <x v="0"/>
    <x v="6"/>
    <x v="0"/>
    <s v="Cheyenne Light Fuel &amp; Power Co"/>
    <x v="0"/>
    <x v="8"/>
  </r>
  <r>
    <n v="5"/>
    <n v="122"/>
    <x v="83"/>
    <s v="106000 Completed Constr not Classfd"/>
    <n v="1"/>
    <n v="0"/>
    <n v="0"/>
    <n v="0"/>
    <n v="0"/>
    <n v="0"/>
    <n v="0"/>
    <n v="0"/>
    <s v="Wyoming"/>
    <d v="2021-12-01T00:00:00"/>
    <x v="0"/>
    <x v="7"/>
    <x v="0"/>
    <s v="Cheyenne Light Fuel &amp; Power Co"/>
    <x v="0"/>
    <x v="8"/>
  </r>
  <r>
    <n v="5"/>
    <n v="122"/>
    <x v="83"/>
    <s v="106000 Completed Constr not Classfd"/>
    <n v="1"/>
    <n v="0"/>
    <n v="0"/>
    <n v="0"/>
    <n v="0"/>
    <n v="0"/>
    <n v="0"/>
    <n v="0"/>
    <s v="Wyoming"/>
    <d v="2021-12-01T00:00:00"/>
    <x v="0"/>
    <x v="8"/>
    <x v="0"/>
    <s v="Cheyenne Light Fuel &amp; Power Co"/>
    <x v="0"/>
    <x v="8"/>
  </r>
  <r>
    <n v="5"/>
    <n v="122"/>
    <x v="83"/>
    <s v="106000 Completed Constr not Classfd"/>
    <n v="1"/>
    <n v="0"/>
    <n v="0"/>
    <n v="0"/>
    <n v="0"/>
    <n v="0"/>
    <n v="0"/>
    <n v="0"/>
    <s v="Wyoming"/>
    <d v="2021-12-01T00:00:00"/>
    <x v="0"/>
    <x v="9"/>
    <x v="0"/>
    <s v="Cheyenne Light Fuel &amp; Power Co"/>
    <x v="0"/>
    <x v="8"/>
  </r>
  <r>
    <n v="5"/>
    <n v="122"/>
    <x v="83"/>
    <s v="106000 Completed Constr not Classfd"/>
    <n v="1"/>
    <n v="0"/>
    <n v="0"/>
    <n v="0"/>
    <n v="0"/>
    <n v="0"/>
    <n v="0"/>
    <n v="0"/>
    <s v="Wyoming"/>
    <d v="2021-12-01T00:00:00"/>
    <x v="0"/>
    <x v="10"/>
    <x v="0"/>
    <s v="Cheyenne Light Fuel &amp; Power Co"/>
    <x v="0"/>
    <x v="8"/>
  </r>
  <r>
    <n v="5"/>
    <n v="122"/>
    <x v="83"/>
    <s v="106000 Completed Constr not Classfd"/>
    <n v="1"/>
    <n v="0"/>
    <n v="0"/>
    <n v="0"/>
    <n v="0"/>
    <n v="0"/>
    <n v="0"/>
    <n v="0"/>
    <s v="Wyoming"/>
    <d v="2021-12-01T00:00:00"/>
    <x v="0"/>
    <x v="11"/>
    <x v="0"/>
    <s v="Cheyenne Light Fuel &amp; Power Co"/>
    <x v="0"/>
    <x v="8"/>
  </r>
  <r>
    <n v="5"/>
    <n v="122"/>
    <x v="83"/>
    <s v="106000 Completed Constr not Classfd"/>
    <n v="1"/>
    <n v="0"/>
    <n v="0"/>
    <n v="0"/>
    <n v="0"/>
    <n v="0"/>
    <n v="0"/>
    <n v="0"/>
    <s v="Wyoming"/>
    <d v="2021-12-01T00:00:00"/>
    <x v="0"/>
    <x v="12"/>
    <x v="0"/>
    <s v="Cheyenne Light Fuel &amp; Power Co"/>
    <x v="0"/>
    <x v="8"/>
  </r>
  <r>
    <n v="5"/>
    <n v="122"/>
    <x v="84"/>
    <s v="106000 Completed Constr not Classfd"/>
    <n v="1"/>
    <n v="354940.21"/>
    <n v="-354940.21"/>
    <n v="0"/>
    <n v="0"/>
    <n v="0"/>
    <n v="0"/>
    <n v="0"/>
    <s v="Wyoming"/>
    <d v="2021-12-01T00:00:00"/>
    <x v="0"/>
    <x v="0"/>
    <x v="0"/>
    <s v="Cheyenne Light Fuel &amp; Power Co"/>
    <x v="0"/>
    <x v="9"/>
  </r>
  <r>
    <n v="5"/>
    <n v="122"/>
    <x v="84"/>
    <s v="106000 Completed Constr not Classfd"/>
    <n v="1"/>
    <n v="0"/>
    <n v="0"/>
    <n v="0"/>
    <n v="0"/>
    <n v="0"/>
    <n v="0"/>
    <n v="0"/>
    <s v="Wyoming"/>
    <d v="2021-12-01T00:00:00"/>
    <x v="0"/>
    <x v="1"/>
    <x v="0"/>
    <s v="Cheyenne Light Fuel &amp; Power Co"/>
    <x v="0"/>
    <x v="9"/>
  </r>
  <r>
    <n v="5"/>
    <n v="122"/>
    <x v="84"/>
    <s v="106000 Completed Constr not Classfd"/>
    <n v="1"/>
    <n v="0"/>
    <n v="0"/>
    <n v="0"/>
    <n v="0"/>
    <n v="0"/>
    <n v="0"/>
    <n v="0"/>
    <s v="Wyoming"/>
    <d v="2021-12-01T00:00:00"/>
    <x v="0"/>
    <x v="2"/>
    <x v="0"/>
    <s v="Cheyenne Light Fuel &amp; Power Co"/>
    <x v="0"/>
    <x v="9"/>
  </r>
  <r>
    <n v="5"/>
    <n v="122"/>
    <x v="84"/>
    <s v="106000 Completed Constr not Classfd"/>
    <n v="1"/>
    <n v="0"/>
    <n v="0"/>
    <n v="0"/>
    <n v="0"/>
    <n v="0"/>
    <n v="0"/>
    <n v="0"/>
    <s v="Wyoming"/>
    <d v="2021-12-01T00:00:00"/>
    <x v="0"/>
    <x v="3"/>
    <x v="0"/>
    <s v="Cheyenne Light Fuel &amp; Power Co"/>
    <x v="0"/>
    <x v="9"/>
  </r>
  <r>
    <n v="5"/>
    <n v="122"/>
    <x v="84"/>
    <s v="106000 Completed Constr not Classfd"/>
    <n v="1"/>
    <n v="0"/>
    <n v="0"/>
    <n v="0"/>
    <n v="0"/>
    <n v="0"/>
    <n v="0"/>
    <n v="0"/>
    <s v="Wyoming"/>
    <d v="2021-12-01T00:00:00"/>
    <x v="0"/>
    <x v="4"/>
    <x v="0"/>
    <s v="Cheyenne Light Fuel &amp; Power Co"/>
    <x v="0"/>
    <x v="9"/>
  </r>
  <r>
    <n v="5"/>
    <n v="122"/>
    <x v="84"/>
    <s v="106000 Completed Constr not Classfd"/>
    <n v="1"/>
    <n v="0"/>
    <n v="0"/>
    <n v="0"/>
    <n v="0"/>
    <n v="0"/>
    <n v="0"/>
    <n v="0"/>
    <s v="Wyoming"/>
    <d v="2021-12-01T00:00:00"/>
    <x v="0"/>
    <x v="5"/>
    <x v="0"/>
    <s v="Cheyenne Light Fuel &amp; Power Co"/>
    <x v="0"/>
    <x v="9"/>
  </r>
  <r>
    <n v="5"/>
    <n v="122"/>
    <x v="84"/>
    <s v="106000 Completed Constr not Classfd"/>
    <n v="1"/>
    <n v="0"/>
    <n v="0"/>
    <n v="0"/>
    <n v="0"/>
    <n v="0"/>
    <n v="0"/>
    <n v="0"/>
    <s v="Wyoming"/>
    <d v="2021-12-01T00:00:00"/>
    <x v="0"/>
    <x v="6"/>
    <x v="0"/>
    <s v="Cheyenne Light Fuel &amp; Power Co"/>
    <x v="0"/>
    <x v="9"/>
  </r>
  <r>
    <n v="5"/>
    <n v="122"/>
    <x v="84"/>
    <s v="106000 Completed Constr not Classfd"/>
    <n v="1"/>
    <n v="0"/>
    <n v="0"/>
    <n v="0"/>
    <n v="0"/>
    <n v="0"/>
    <n v="0"/>
    <n v="0"/>
    <s v="Wyoming"/>
    <d v="2021-12-01T00:00:00"/>
    <x v="0"/>
    <x v="7"/>
    <x v="0"/>
    <s v="Cheyenne Light Fuel &amp; Power Co"/>
    <x v="0"/>
    <x v="9"/>
  </r>
  <r>
    <n v="5"/>
    <n v="122"/>
    <x v="84"/>
    <s v="106000 Completed Constr not Classfd"/>
    <n v="1"/>
    <n v="0"/>
    <n v="0"/>
    <n v="0"/>
    <n v="0"/>
    <n v="0"/>
    <n v="0"/>
    <n v="0"/>
    <s v="Wyoming"/>
    <d v="2021-12-01T00:00:00"/>
    <x v="0"/>
    <x v="8"/>
    <x v="0"/>
    <s v="Cheyenne Light Fuel &amp; Power Co"/>
    <x v="0"/>
    <x v="9"/>
  </r>
  <r>
    <n v="5"/>
    <n v="122"/>
    <x v="84"/>
    <s v="106000 Completed Constr not Classfd"/>
    <n v="1"/>
    <n v="0"/>
    <n v="0"/>
    <n v="0"/>
    <n v="0"/>
    <n v="0"/>
    <n v="0"/>
    <n v="0"/>
    <s v="Wyoming"/>
    <d v="2021-12-01T00:00:00"/>
    <x v="0"/>
    <x v="9"/>
    <x v="0"/>
    <s v="Cheyenne Light Fuel &amp; Power Co"/>
    <x v="0"/>
    <x v="9"/>
  </r>
  <r>
    <n v="5"/>
    <n v="122"/>
    <x v="84"/>
    <s v="106000 Completed Constr not Classfd"/>
    <n v="1"/>
    <n v="0"/>
    <n v="0"/>
    <n v="0"/>
    <n v="0"/>
    <n v="0"/>
    <n v="0"/>
    <n v="0"/>
    <s v="Wyoming"/>
    <d v="2021-12-01T00:00:00"/>
    <x v="0"/>
    <x v="10"/>
    <x v="0"/>
    <s v="Cheyenne Light Fuel &amp; Power Co"/>
    <x v="0"/>
    <x v="9"/>
  </r>
  <r>
    <n v="5"/>
    <n v="122"/>
    <x v="84"/>
    <s v="106000 Completed Constr not Classfd"/>
    <n v="1"/>
    <n v="0"/>
    <n v="0"/>
    <n v="0"/>
    <n v="0"/>
    <n v="0"/>
    <n v="0"/>
    <n v="0"/>
    <s v="Wyoming"/>
    <d v="2021-12-01T00:00:00"/>
    <x v="0"/>
    <x v="11"/>
    <x v="0"/>
    <s v="Cheyenne Light Fuel &amp; Power Co"/>
    <x v="0"/>
    <x v="9"/>
  </r>
  <r>
    <n v="5"/>
    <n v="122"/>
    <x v="84"/>
    <s v="106000 Completed Constr not Classfd"/>
    <n v="1"/>
    <n v="0"/>
    <n v="43187.03"/>
    <n v="0"/>
    <n v="0"/>
    <n v="0"/>
    <n v="0"/>
    <n v="43187.03"/>
    <s v="Wyoming"/>
    <d v="2021-12-01T00:00:00"/>
    <x v="0"/>
    <x v="12"/>
    <x v="0"/>
    <s v="Cheyenne Light Fuel &amp; Power Co"/>
    <x v="0"/>
    <x v="9"/>
  </r>
  <r>
    <n v="5"/>
    <n v="122"/>
    <x v="85"/>
    <s v="106000 Completed Constr not Classfd"/>
    <n v="1"/>
    <n v="0"/>
    <n v="0"/>
    <n v="0"/>
    <n v="0"/>
    <n v="0"/>
    <n v="0"/>
    <n v="0"/>
    <s v="Wyoming"/>
    <d v="2021-12-01T00:00:00"/>
    <x v="0"/>
    <x v="0"/>
    <x v="0"/>
    <s v="Cheyenne Light Fuel &amp; Power Co"/>
    <x v="0"/>
    <x v="9"/>
  </r>
  <r>
    <n v="5"/>
    <n v="122"/>
    <x v="85"/>
    <s v="106000 Completed Constr not Classfd"/>
    <n v="1"/>
    <n v="0"/>
    <n v="0"/>
    <n v="0"/>
    <n v="0"/>
    <n v="0"/>
    <n v="0"/>
    <n v="0"/>
    <s v="Wyoming"/>
    <d v="2021-12-01T00:00:00"/>
    <x v="0"/>
    <x v="1"/>
    <x v="0"/>
    <s v="Cheyenne Light Fuel &amp; Power Co"/>
    <x v="0"/>
    <x v="9"/>
  </r>
  <r>
    <n v="5"/>
    <n v="122"/>
    <x v="85"/>
    <s v="106000 Completed Constr not Classfd"/>
    <n v="1"/>
    <n v="0"/>
    <n v="0"/>
    <n v="0"/>
    <n v="0"/>
    <n v="0"/>
    <n v="0"/>
    <n v="0"/>
    <s v="Wyoming"/>
    <d v="2021-12-01T00:00:00"/>
    <x v="0"/>
    <x v="2"/>
    <x v="0"/>
    <s v="Cheyenne Light Fuel &amp; Power Co"/>
    <x v="0"/>
    <x v="9"/>
  </r>
  <r>
    <n v="5"/>
    <n v="122"/>
    <x v="85"/>
    <s v="106000 Completed Constr not Classfd"/>
    <n v="1"/>
    <n v="0"/>
    <n v="0"/>
    <n v="0"/>
    <n v="0"/>
    <n v="0"/>
    <n v="0"/>
    <n v="0"/>
    <s v="Wyoming"/>
    <d v="2021-12-01T00:00:00"/>
    <x v="0"/>
    <x v="3"/>
    <x v="0"/>
    <s v="Cheyenne Light Fuel &amp; Power Co"/>
    <x v="0"/>
    <x v="9"/>
  </r>
  <r>
    <n v="5"/>
    <n v="122"/>
    <x v="85"/>
    <s v="106000 Completed Constr not Classfd"/>
    <n v="1"/>
    <n v="0"/>
    <n v="0"/>
    <n v="0"/>
    <n v="0"/>
    <n v="0"/>
    <n v="0"/>
    <n v="0"/>
    <s v="Wyoming"/>
    <d v="2021-12-01T00:00:00"/>
    <x v="0"/>
    <x v="4"/>
    <x v="0"/>
    <s v="Cheyenne Light Fuel &amp; Power Co"/>
    <x v="0"/>
    <x v="9"/>
  </r>
  <r>
    <n v="5"/>
    <n v="122"/>
    <x v="85"/>
    <s v="106000 Completed Constr not Classfd"/>
    <n v="1"/>
    <n v="0"/>
    <n v="0"/>
    <n v="0"/>
    <n v="0"/>
    <n v="0"/>
    <n v="0"/>
    <n v="0"/>
    <s v="Wyoming"/>
    <d v="2021-12-01T00:00:00"/>
    <x v="0"/>
    <x v="5"/>
    <x v="0"/>
    <s v="Cheyenne Light Fuel &amp; Power Co"/>
    <x v="0"/>
    <x v="9"/>
  </r>
  <r>
    <n v="5"/>
    <n v="122"/>
    <x v="85"/>
    <s v="106000 Completed Constr not Classfd"/>
    <n v="1"/>
    <n v="0"/>
    <n v="0"/>
    <n v="0"/>
    <n v="0"/>
    <n v="0"/>
    <n v="0"/>
    <n v="0"/>
    <s v="Wyoming"/>
    <d v="2021-12-01T00:00:00"/>
    <x v="0"/>
    <x v="6"/>
    <x v="0"/>
    <s v="Cheyenne Light Fuel &amp; Power Co"/>
    <x v="0"/>
    <x v="9"/>
  </r>
  <r>
    <n v="5"/>
    <n v="122"/>
    <x v="85"/>
    <s v="106000 Completed Constr not Classfd"/>
    <n v="1"/>
    <n v="0"/>
    <n v="0"/>
    <n v="0"/>
    <n v="0"/>
    <n v="0"/>
    <n v="0"/>
    <n v="0"/>
    <s v="Wyoming"/>
    <d v="2021-12-01T00:00:00"/>
    <x v="0"/>
    <x v="7"/>
    <x v="0"/>
    <s v="Cheyenne Light Fuel &amp; Power Co"/>
    <x v="0"/>
    <x v="9"/>
  </r>
  <r>
    <n v="5"/>
    <n v="122"/>
    <x v="85"/>
    <s v="106000 Completed Constr not Classfd"/>
    <n v="1"/>
    <n v="0"/>
    <n v="0"/>
    <n v="0"/>
    <n v="0"/>
    <n v="0"/>
    <n v="0"/>
    <n v="0"/>
    <s v="Wyoming"/>
    <d v="2021-12-01T00:00:00"/>
    <x v="0"/>
    <x v="8"/>
    <x v="0"/>
    <s v="Cheyenne Light Fuel &amp; Power Co"/>
    <x v="0"/>
    <x v="9"/>
  </r>
  <r>
    <n v="5"/>
    <n v="122"/>
    <x v="85"/>
    <s v="106000 Completed Constr not Classfd"/>
    <n v="1"/>
    <n v="0"/>
    <n v="0"/>
    <n v="0"/>
    <n v="0"/>
    <n v="0"/>
    <n v="0"/>
    <n v="0"/>
    <s v="Wyoming"/>
    <d v="2021-12-01T00:00:00"/>
    <x v="0"/>
    <x v="9"/>
    <x v="0"/>
    <s v="Cheyenne Light Fuel &amp; Power Co"/>
    <x v="0"/>
    <x v="9"/>
  </r>
  <r>
    <n v="5"/>
    <n v="122"/>
    <x v="85"/>
    <s v="106000 Completed Constr not Classfd"/>
    <n v="1"/>
    <n v="0"/>
    <n v="0"/>
    <n v="0"/>
    <n v="0"/>
    <n v="0"/>
    <n v="0"/>
    <n v="0"/>
    <s v="Wyoming"/>
    <d v="2021-12-01T00:00:00"/>
    <x v="0"/>
    <x v="10"/>
    <x v="0"/>
    <s v="Cheyenne Light Fuel &amp; Power Co"/>
    <x v="0"/>
    <x v="9"/>
  </r>
  <r>
    <n v="5"/>
    <n v="122"/>
    <x v="85"/>
    <s v="106000 Completed Constr not Classfd"/>
    <n v="1"/>
    <n v="0"/>
    <n v="0"/>
    <n v="0"/>
    <n v="0"/>
    <n v="0"/>
    <n v="0"/>
    <n v="0"/>
    <s v="Wyoming"/>
    <d v="2021-12-01T00:00:00"/>
    <x v="0"/>
    <x v="11"/>
    <x v="0"/>
    <s v="Cheyenne Light Fuel &amp; Power Co"/>
    <x v="0"/>
    <x v="9"/>
  </r>
  <r>
    <n v="5"/>
    <n v="122"/>
    <x v="85"/>
    <s v="106000 Completed Constr not Classfd"/>
    <n v="1"/>
    <n v="0"/>
    <n v="0"/>
    <n v="0"/>
    <n v="0"/>
    <n v="0"/>
    <n v="0"/>
    <n v="0"/>
    <s v="Wyoming"/>
    <d v="2021-12-01T00:00:00"/>
    <x v="0"/>
    <x v="12"/>
    <x v="0"/>
    <s v="Cheyenne Light Fuel &amp; Power Co"/>
    <x v="0"/>
    <x v="9"/>
  </r>
  <r>
    <n v="5"/>
    <n v="103"/>
    <x v="87"/>
    <s v="106000 Completed Constr not Classfd"/>
    <n v="1"/>
    <n v="0"/>
    <n v="0"/>
    <n v="0"/>
    <n v="0"/>
    <n v="0"/>
    <n v="0"/>
    <n v="0"/>
    <s v="Wyoming"/>
    <d v="2021-12-01T00:00:00"/>
    <x v="0"/>
    <x v="0"/>
    <x v="2"/>
    <s v="Cheyenne Light Fuel &amp; Power Co"/>
    <x v="5"/>
    <x v="34"/>
  </r>
  <r>
    <n v="5"/>
    <n v="103"/>
    <x v="87"/>
    <s v="106000 Completed Constr not Classfd"/>
    <n v="1"/>
    <n v="0"/>
    <n v="0"/>
    <n v="0"/>
    <n v="0"/>
    <n v="0"/>
    <n v="0"/>
    <n v="0"/>
    <s v="Wyoming"/>
    <d v="2021-12-01T00:00:00"/>
    <x v="0"/>
    <x v="1"/>
    <x v="2"/>
    <s v="Cheyenne Light Fuel &amp; Power Co"/>
    <x v="5"/>
    <x v="34"/>
  </r>
  <r>
    <n v="5"/>
    <n v="103"/>
    <x v="87"/>
    <s v="106000 Completed Constr not Classfd"/>
    <n v="1"/>
    <n v="0"/>
    <n v="0"/>
    <n v="0"/>
    <n v="0"/>
    <n v="0"/>
    <n v="0"/>
    <n v="0"/>
    <s v="Wyoming"/>
    <d v="2021-12-01T00:00:00"/>
    <x v="0"/>
    <x v="2"/>
    <x v="2"/>
    <s v="Cheyenne Light Fuel &amp; Power Co"/>
    <x v="5"/>
    <x v="34"/>
  </r>
  <r>
    <n v="5"/>
    <n v="103"/>
    <x v="87"/>
    <s v="106000 Completed Constr not Classfd"/>
    <n v="1"/>
    <n v="0"/>
    <n v="0"/>
    <n v="0"/>
    <n v="0"/>
    <n v="0"/>
    <n v="0"/>
    <n v="0"/>
    <s v="Wyoming"/>
    <d v="2021-12-01T00:00:00"/>
    <x v="0"/>
    <x v="3"/>
    <x v="2"/>
    <s v="Cheyenne Light Fuel &amp; Power Co"/>
    <x v="5"/>
    <x v="34"/>
  </r>
  <r>
    <n v="5"/>
    <n v="103"/>
    <x v="87"/>
    <s v="106000 Completed Constr not Classfd"/>
    <n v="1"/>
    <n v="0"/>
    <n v="0"/>
    <n v="0"/>
    <n v="0"/>
    <n v="0"/>
    <n v="0"/>
    <n v="0"/>
    <s v="Wyoming"/>
    <d v="2021-12-01T00:00:00"/>
    <x v="0"/>
    <x v="4"/>
    <x v="2"/>
    <s v="Cheyenne Light Fuel &amp; Power Co"/>
    <x v="5"/>
    <x v="34"/>
  </r>
  <r>
    <n v="5"/>
    <n v="103"/>
    <x v="87"/>
    <s v="106000 Completed Constr not Classfd"/>
    <n v="1"/>
    <n v="0"/>
    <n v="0"/>
    <n v="0"/>
    <n v="0"/>
    <n v="0"/>
    <n v="0"/>
    <n v="0"/>
    <s v="Wyoming"/>
    <d v="2021-12-01T00:00:00"/>
    <x v="0"/>
    <x v="5"/>
    <x v="2"/>
    <s v="Cheyenne Light Fuel &amp; Power Co"/>
    <x v="5"/>
    <x v="34"/>
  </r>
  <r>
    <n v="5"/>
    <n v="103"/>
    <x v="87"/>
    <s v="106000 Completed Constr not Classfd"/>
    <n v="1"/>
    <n v="0"/>
    <n v="0"/>
    <n v="0"/>
    <n v="0"/>
    <n v="0"/>
    <n v="0"/>
    <n v="0"/>
    <s v="Wyoming"/>
    <d v="2021-12-01T00:00:00"/>
    <x v="0"/>
    <x v="6"/>
    <x v="2"/>
    <s v="Cheyenne Light Fuel &amp; Power Co"/>
    <x v="5"/>
    <x v="34"/>
  </r>
  <r>
    <n v="5"/>
    <n v="103"/>
    <x v="87"/>
    <s v="106000 Completed Constr not Classfd"/>
    <n v="1"/>
    <n v="0"/>
    <n v="0"/>
    <n v="0"/>
    <n v="0"/>
    <n v="0"/>
    <n v="0"/>
    <n v="0"/>
    <s v="Wyoming"/>
    <d v="2021-12-01T00:00:00"/>
    <x v="0"/>
    <x v="7"/>
    <x v="2"/>
    <s v="Cheyenne Light Fuel &amp; Power Co"/>
    <x v="5"/>
    <x v="34"/>
  </r>
  <r>
    <n v="5"/>
    <n v="103"/>
    <x v="87"/>
    <s v="106000 Completed Constr not Classfd"/>
    <n v="1"/>
    <n v="0"/>
    <n v="0"/>
    <n v="0"/>
    <n v="0"/>
    <n v="0"/>
    <n v="0"/>
    <n v="0"/>
    <s v="Wyoming"/>
    <d v="2021-12-01T00:00:00"/>
    <x v="0"/>
    <x v="8"/>
    <x v="2"/>
    <s v="Cheyenne Light Fuel &amp; Power Co"/>
    <x v="5"/>
    <x v="34"/>
  </r>
  <r>
    <n v="5"/>
    <n v="103"/>
    <x v="87"/>
    <s v="106000 Completed Constr not Classfd"/>
    <n v="1"/>
    <n v="0"/>
    <n v="0"/>
    <n v="0"/>
    <n v="0"/>
    <n v="0"/>
    <n v="0"/>
    <n v="0"/>
    <s v="Wyoming"/>
    <d v="2021-12-01T00:00:00"/>
    <x v="0"/>
    <x v="9"/>
    <x v="2"/>
    <s v="Cheyenne Light Fuel &amp; Power Co"/>
    <x v="5"/>
    <x v="34"/>
  </r>
  <r>
    <n v="5"/>
    <n v="103"/>
    <x v="87"/>
    <s v="106000 Completed Constr not Classfd"/>
    <n v="1"/>
    <n v="0"/>
    <n v="0"/>
    <n v="0"/>
    <n v="0"/>
    <n v="0"/>
    <n v="0"/>
    <n v="0"/>
    <s v="Wyoming"/>
    <d v="2021-12-01T00:00:00"/>
    <x v="0"/>
    <x v="10"/>
    <x v="2"/>
    <s v="Cheyenne Light Fuel &amp; Power Co"/>
    <x v="5"/>
    <x v="34"/>
  </r>
  <r>
    <n v="5"/>
    <n v="103"/>
    <x v="87"/>
    <s v="106000 Completed Constr not Classfd"/>
    <n v="1"/>
    <n v="0"/>
    <n v="0"/>
    <n v="0"/>
    <n v="0"/>
    <n v="0"/>
    <n v="0"/>
    <n v="0"/>
    <s v="Wyoming"/>
    <d v="2021-12-01T00:00:00"/>
    <x v="0"/>
    <x v="11"/>
    <x v="2"/>
    <s v="Cheyenne Light Fuel &amp; Power Co"/>
    <x v="5"/>
    <x v="34"/>
  </r>
  <r>
    <n v="5"/>
    <n v="103"/>
    <x v="87"/>
    <s v="106000 Completed Constr not Classfd"/>
    <n v="1"/>
    <n v="0"/>
    <n v="0"/>
    <n v="0"/>
    <n v="0"/>
    <n v="0"/>
    <n v="0"/>
    <n v="0"/>
    <s v="Wyoming"/>
    <d v="2021-12-01T00:00:00"/>
    <x v="0"/>
    <x v="12"/>
    <x v="2"/>
    <s v="Cheyenne Light Fuel &amp; Power Co"/>
    <x v="5"/>
    <x v="34"/>
  </r>
  <r>
    <n v="5"/>
    <n v="103"/>
    <x v="90"/>
    <s v="106000 Completed Constr not Classfd"/>
    <n v="1"/>
    <n v="0"/>
    <n v="0"/>
    <n v="0"/>
    <n v="0"/>
    <n v="0"/>
    <n v="0"/>
    <n v="0"/>
    <s v="Wyoming"/>
    <d v="2021-12-01T00:00:00"/>
    <x v="0"/>
    <x v="0"/>
    <x v="2"/>
    <s v="Cheyenne Light Fuel &amp; Power Co"/>
    <x v="5"/>
    <x v="36"/>
  </r>
  <r>
    <n v="5"/>
    <n v="103"/>
    <x v="90"/>
    <s v="106000 Completed Constr not Classfd"/>
    <n v="1"/>
    <n v="0"/>
    <n v="0"/>
    <n v="0"/>
    <n v="0"/>
    <n v="0"/>
    <n v="0"/>
    <n v="0"/>
    <s v="Wyoming"/>
    <d v="2021-12-01T00:00:00"/>
    <x v="0"/>
    <x v="1"/>
    <x v="2"/>
    <s v="Cheyenne Light Fuel &amp; Power Co"/>
    <x v="5"/>
    <x v="36"/>
  </r>
  <r>
    <n v="5"/>
    <n v="103"/>
    <x v="90"/>
    <s v="106000 Completed Constr not Classfd"/>
    <n v="1"/>
    <n v="0"/>
    <n v="0"/>
    <n v="0"/>
    <n v="0"/>
    <n v="0"/>
    <n v="0"/>
    <n v="0"/>
    <s v="Wyoming"/>
    <d v="2021-12-01T00:00:00"/>
    <x v="0"/>
    <x v="2"/>
    <x v="2"/>
    <s v="Cheyenne Light Fuel &amp; Power Co"/>
    <x v="5"/>
    <x v="36"/>
  </r>
  <r>
    <n v="5"/>
    <n v="103"/>
    <x v="90"/>
    <s v="106000 Completed Constr not Classfd"/>
    <n v="1"/>
    <n v="0"/>
    <n v="0"/>
    <n v="0"/>
    <n v="0"/>
    <n v="0"/>
    <n v="0"/>
    <n v="0"/>
    <s v="Wyoming"/>
    <d v="2021-12-01T00:00:00"/>
    <x v="0"/>
    <x v="3"/>
    <x v="2"/>
    <s v="Cheyenne Light Fuel &amp; Power Co"/>
    <x v="5"/>
    <x v="36"/>
  </r>
  <r>
    <n v="5"/>
    <n v="103"/>
    <x v="90"/>
    <s v="106000 Completed Constr not Classfd"/>
    <n v="1"/>
    <n v="0"/>
    <n v="0"/>
    <n v="0"/>
    <n v="0"/>
    <n v="0"/>
    <n v="0"/>
    <n v="0"/>
    <s v="Wyoming"/>
    <d v="2021-12-01T00:00:00"/>
    <x v="0"/>
    <x v="4"/>
    <x v="2"/>
    <s v="Cheyenne Light Fuel &amp; Power Co"/>
    <x v="5"/>
    <x v="36"/>
  </r>
  <r>
    <n v="5"/>
    <n v="103"/>
    <x v="90"/>
    <s v="106000 Completed Constr not Classfd"/>
    <n v="1"/>
    <n v="0"/>
    <n v="0"/>
    <n v="0"/>
    <n v="0"/>
    <n v="0"/>
    <n v="0"/>
    <n v="0"/>
    <s v="Wyoming"/>
    <d v="2021-12-01T00:00:00"/>
    <x v="0"/>
    <x v="5"/>
    <x v="2"/>
    <s v="Cheyenne Light Fuel &amp; Power Co"/>
    <x v="5"/>
    <x v="36"/>
  </r>
  <r>
    <n v="5"/>
    <n v="103"/>
    <x v="90"/>
    <s v="106000 Completed Constr not Classfd"/>
    <n v="1"/>
    <n v="0"/>
    <n v="0"/>
    <n v="0"/>
    <n v="0"/>
    <n v="0"/>
    <n v="0"/>
    <n v="0"/>
    <s v="Wyoming"/>
    <d v="2021-12-01T00:00:00"/>
    <x v="0"/>
    <x v="6"/>
    <x v="2"/>
    <s v="Cheyenne Light Fuel &amp; Power Co"/>
    <x v="5"/>
    <x v="36"/>
  </r>
  <r>
    <n v="5"/>
    <n v="103"/>
    <x v="90"/>
    <s v="106000 Completed Constr not Classfd"/>
    <n v="1"/>
    <n v="0"/>
    <n v="0"/>
    <n v="0"/>
    <n v="0"/>
    <n v="0"/>
    <n v="0"/>
    <n v="0"/>
    <s v="Wyoming"/>
    <d v="2021-12-01T00:00:00"/>
    <x v="0"/>
    <x v="7"/>
    <x v="2"/>
    <s v="Cheyenne Light Fuel &amp; Power Co"/>
    <x v="5"/>
    <x v="36"/>
  </r>
  <r>
    <n v="5"/>
    <n v="103"/>
    <x v="90"/>
    <s v="106000 Completed Constr not Classfd"/>
    <n v="1"/>
    <n v="0"/>
    <n v="0"/>
    <n v="0"/>
    <n v="0"/>
    <n v="0"/>
    <n v="0"/>
    <n v="0"/>
    <s v="Wyoming"/>
    <d v="2021-12-01T00:00:00"/>
    <x v="0"/>
    <x v="8"/>
    <x v="2"/>
    <s v="Cheyenne Light Fuel &amp; Power Co"/>
    <x v="5"/>
    <x v="36"/>
  </r>
  <r>
    <n v="5"/>
    <n v="103"/>
    <x v="90"/>
    <s v="106000 Completed Constr not Classfd"/>
    <n v="1"/>
    <n v="0"/>
    <n v="0"/>
    <n v="0"/>
    <n v="0"/>
    <n v="0"/>
    <n v="0"/>
    <n v="0"/>
    <s v="Wyoming"/>
    <d v="2021-12-01T00:00:00"/>
    <x v="0"/>
    <x v="9"/>
    <x v="2"/>
    <s v="Cheyenne Light Fuel &amp; Power Co"/>
    <x v="5"/>
    <x v="36"/>
  </r>
  <r>
    <n v="5"/>
    <n v="103"/>
    <x v="90"/>
    <s v="106000 Completed Constr not Classfd"/>
    <n v="1"/>
    <n v="0"/>
    <n v="0"/>
    <n v="0"/>
    <n v="0"/>
    <n v="0"/>
    <n v="0"/>
    <n v="0"/>
    <s v="Wyoming"/>
    <d v="2021-12-01T00:00:00"/>
    <x v="0"/>
    <x v="10"/>
    <x v="2"/>
    <s v="Cheyenne Light Fuel &amp; Power Co"/>
    <x v="5"/>
    <x v="36"/>
  </r>
  <r>
    <n v="5"/>
    <n v="103"/>
    <x v="90"/>
    <s v="106000 Completed Constr not Classfd"/>
    <n v="1"/>
    <n v="0"/>
    <n v="0"/>
    <n v="0"/>
    <n v="0"/>
    <n v="0"/>
    <n v="0"/>
    <n v="0"/>
    <s v="Wyoming"/>
    <d v="2021-12-01T00:00:00"/>
    <x v="0"/>
    <x v="11"/>
    <x v="2"/>
    <s v="Cheyenne Light Fuel &amp; Power Co"/>
    <x v="5"/>
    <x v="36"/>
  </r>
  <r>
    <n v="5"/>
    <n v="103"/>
    <x v="90"/>
    <s v="106000 Completed Constr not Classfd"/>
    <n v="1"/>
    <n v="0"/>
    <n v="0"/>
    <n v="0"/>
    <n v="0"/>
    <n v="0"/>
    <n v="0"/>
    <n v="0"/>
    <s v="Wyoming"/>
    <d v="2021-12-01T00:00:00"/>
    <x v="0"/>
    <x v="12"/>
    <x v="2"/>
    <s v="Cheyenne Light Fuel &amp; Power Co"/>
    <x v="5"/>
    <x v="36"/>
  </r>
  <r>
    <n v="5"/>
    <n v="103"/>
    <x v="91"/>
    <s v="106000 Completed Constr not Classfd"/>
    <n v="1"/>
    <n v="0"/>
    <n v="0"/>
    <n v="0"/>
    <n v="0"/>
    <n v="0"/>
    <n v="0"/>
    <n v="0"/>
    <s v="Wyoming"/>
    <d v="2021-12-01T00:00:00"/>
    <x v="0"/>
    <x v="0"/>
    <x v="2"/>
    <s v="Cheyenne Light Fuel &amp; Power Co"/>
    <x v="5"/>
    <x v="36"/>
  </r>
  <r>
    <n v="5"/>
    <n v="103"/>
    <x v="91"/>
    <s v="106000 Completed Constr not Classfd"/>
    <n v="1"/>
    <n v="0"/>
    <n v="0"/>
    <n v="0"/>
    <n v="0"/>
    <n v="0"/>
    <n v="0"/>
    <n v="0"/>
    <s v="Wyoming"/>
    <d v="2021-12-01T00:00:00"/>
    <x v="0"/>
    <x v="1"/>
    <x v="2"/>
    <s v="Cheyenne Light Fuel &amp; Power Co"/>
    <x v="5"/>
    <x v="36"/>
  </r>
  <r>
    <n v="5"/>
    <n v="103"/>
    <x v="91"/>
    <s v="106000 Completed Constr not Classfd"/>
    <n v="1"/>
    <n v="0"/>
    <n v="0"/>
    <n v="0"/>
    <n v="0"/>
    <n v="0"/>
    <n v="0"/>
    <n v="0"/>
    <s v="Wyoming"/>
    <d v="2021-12-01T00:00:00"/>
    <x v="0"/>
    <x v="2"/>
    <x v="2"/>
    <s v="Cheyenne Light Fuel &amp; Power Co"/>
    <x v="5"/>
    <x v="36"/>
  </r>
  <r>
    <n v="5"/>
    <n v="103"/>
    <x v="91"/>
    <s v="106000 Completed Constr not Classfd"/>
    <n v="1"/>
    <n v="0"/>
    <n v="0"/>
    <n v="0"/>
    <n v="0"/>
    <n v="0"/>
    <n v="0"/>
    <n v="0"/>
    <s v="Wyoming"/>
    <d v="2021-12-01T00:00:00"/>
    <x v="0"/>
    <x v="3"/>
    <x v="2"/>
    <s v="Cheyenne Light Fuel &amp; Power Co"/>
    <x v="5"/>
    <x v="36"/>
  </r>
  <r>
    <n v="5"/>
    <n v="103"/>
    <x v="91"/>
    <s v="106000 Completed Constr not Classfd"/>
    <n v="1"/>
    <n v="0"/>
    <n v="0"/>
    <n v="0"/>
    <n v="0"/>
    <n v="0"/>
    <n v="0"/>
    <n v="0"/>
    <s v="Wyoming"/>
    <d v="2021-12-01T00:00:00"/>
    <x v="0"/>
    <x v="4"/>
    <x v="2"/>
    <s v="Cheyenne Light Fuel &amp; Power Co"/>
    <x v="5"/>
    <x v="36"/>
  </r>
  <r>
    <n v="5"/>
    <n v="103"/>
    <x v="91"/>
    <s v="106000 Completed Constr not Classfd"/>
    <n v="1"/>
    <n v="0"/>
    <n v="0"/>
    <n v="0"/>
    <n v="0"/>
    <n v="0"/>
    <n v="0"/>
    <n v="0"/>
    <s v="Wyoming"/>
    <d v="2021-12-01T00:00:00"/>
    <x v="0"/>
    <x v="5"/>
    <x v="2"/>
    <s v="Cheyenne Light Fuel &amp; Power Co"/>
    <x v="5"/>
    <x v="36"/>
  </r>
  <r>
    <n v="5"/>
    <n v="103"/>
    <x v="91"/>
    <s v="106000 Completed Constr not Classfd"/>
    <n v="1"/>
    <n v="0"/>
    <n v="0"/>
    <n v="0"/>
    <n v="0"/>
    <n v="0"/>
    <n v="0"/>
    <n v="0"/>
    <s v="Wyoming"/>
    <d v="2021-12-01T00:00:00"/>
    <x v="0"/>
    <x v="6"/>
    <x v="2"/>
    <s v="Cheyenne Light Fuel &amp; Power Co"/>
    <x v="5"/>
    <x v="36"/>
  </r>
  <r>
    <n v="5"/>
    <n v="103"/>
    <x v="91"/>
    <s v="106000 Completed Constr not Classfd"/>
    <n v="1"/>
    <n v="0"/>
    <n v="0"/>
    <n v="0"/>
    <n v="0"/>
    <n v="0"/>
    <n v="0"/>
    <n v="0"/>
    <s v="Wyoming"/>
    <d v="2021-12-01T00:00:00"/>
    <x v="0"/>
    <x v="7"/>
    <x v="2"/>
    <s v="Cheyenne Light Fuel &amp; Power Co"/>
    <x v="5"/>
    <x v="36"/>
  </r>
  <r>
    <n v="5"/>
    <n v="103"/>
    <x v="91"/>
    <s v="106000 Completed Constr not Classfd"/>
    <n v="1"/>
    <n v="0"/>
    <n v="0"/>
    <n v="0"/>
    <n v="0"/>
    <n v="0"/>
    <n v="0"/>
    <n v="0"/>
    <s v="Wyoming"/>
    <d v="2021-12-01T00:00:00"/>
    <x v="0"/>
    <x v="8"/>
    <x v="2"/>
    <s v="Cheyenne Light Fuel &amp; Power Co"/>
    <x v="5"/>
    <x v="36"/>
  </r>
  <r>
    <n v="5"/>
    <n v="103"/>
    <x v="91"/>
    <s v="106000 Completed Constr not Classfd"/>
    <n v="1"/>
    <n v="0"/>
    <n v="0"/>
    <n v="0"/>
    <n v="0"/>
    <n v="0"/>
    <n v="0"/>
    <n v="0"/>
    <s v="Wyoming"/>
    <d v="2021-12-01T00:00:00"/>
    <x v="0"/>
    <x v="9"/>
    <x v="2"/>
    <s v="Cheyenne Light Fuel &amp; Power Co"/>
    <x v="5"/>
    <x v="36"/>
  </r>
  <r>
    <n v="5"/>
    <n v="103"/>
    <x v="91"/>
    <s v="106000 Completed Constr not Classfd"/>
    <n v="1"/>
    <n v="0"/>
    <n v="0"/>
    <n v="0"/>
    <n v="0"/>
    <n v="0"/>
    <n v="0"/>
    <n v="0"/>
    <s v="Wyoming"/>
    <d v="2021-12-01T00:00:00"/>
    <x v="0"/>
    <x v="10"/>
    <x v="2"/>
    <s v="Cheyenne Light Fuel &amp; Power Co"/>
    <x v="5"/>
    <x v="36"/>
  </r>
  <r>
    <n v="5"/>
    <n v="103"/>
    <x v="91"/>
    <s v="106000 Completed Constr not Classfd"/>
    <n v="1"/>
    <n v="0"/>
    <n v="0"/>
    <n v="0"/>
    <n v="0"/>
    <n v="0"/>
    <n v="0"/>
    <n v="0"/>
    <s v="Wyoming"/>
    <d v="2021-12-01T00:00:00"/>
    <x v="0"/>
    <x v="11"/>
    <x v="2"/>
    <s v="Cheyenne Light Fuel &amp; Power Co"/>
    <x v="5"/>
    <x v="36"/>
  </r>
  <r>
    <n v="5"/>
    <n v="103"/>
    <x v="91"/>
    <s v="106000 Completed Constr not Classfd"/>
    <n v="1"/>
    <n v="0"/>
    <n v="0"/>
    <n v="0"/>
    <n v="0"/>
    <n v="0"/>
    <n v="0"/>
    <n v="0"/>
    <s v="Wyoming"/>
    <d v="2021-12-01T00:00:00"/>
    <x v="0"/>
    <x v="12"/>
    <x v="2"/>
    <s v="Cheyenne Light Fuel &amp; Power Co"/>
    <x v="5"/>
    <x v="36"/>
  </r>
  <r>
    <n v="5"/>
    <n v="103"/>
    <x v="92"/>
    <s v="106000 Completed Constr not Classfd"/>
    <n v="1"/>
    <n v="0"/>
    <n v="0"/>
    <n v="0"/>
    <n v="0"/>
    <n v="0"/>
    <n v="0"/>
    <n v="0"/>
    <s v="Wyoming"/>
    <d v="2021-12-01T00:00:00"/>
    <x v="0"/>
    <x v="0"/>
    <x v="2"/>
    <s v="Cheyenne Light Fuel &amp; Power Co"/>
    <x v="5"/>
    <x v="36"/>
  </r>
  <r>
    <n v="5"/>
    <n v="103"/>
    <x v="92"/>
    <s v="106000 Completed Constr not Classfd"/>
    <n v="1"/>
    <n v="0"/>
    <n v="0"/>
    <n v="0"/>
    <n v="0"/>
    <n v="0"/>
    <n v="0"/>
    <n v="0"/>
    <s v="Wyoming"/>
    <d v="2021-12-01T00:00:00"/>
    <x v="0"/>
    <x v="1"/>
    <x v="2"/>
    <s v="Cheyenne Light Fuel &amp; Power Co"/>
    <x v="5"/>
    <x v="36"/>
  </r>
  <r>
    <n v="5"/>
    <n v="103"/>
    <x v="92"/>
    <s v="106000 Completed Constr not Classfd"/>
    <n v="1"/>
    <n v="0"/>
    <n v="0"/>
    <n v="0"/>
    <n v="0"/>
    <n v="0"/>
    <n v="0"/>
    <n v="0"/>
    <s v="Wyoming"/>
    <d v="2021-12-01T00:00:00"/>
    <x v="0"/>
    <x v="2"/>
    <x v="2"/>
    <s v="Cheyenne Light Fuel &amp; Power Co"/>
    <x v="5"/>
    <x v="36"/>
  </r>
  <r>
    <n v="5"/>
    <n v="103"/>
    <x v="92"/>
    <s v="106000 Completed Constr not Classfd"/>
    <n v="1"/>
    <n v="0"/>
    <n v="0"/>
    <n v="0"/>
    <n v="0"/>
    <n v="0"/>
    <n v="0"/>
    <n v="0"/>
    <s v="Wyoming"/>
    <d v="2021-12-01T00:00:00"/>
    <x v="0"/>
    <x v="3"/>
    <x v="2"/>
    <s v="Cheyenne Light Fuel &amp; Power Co"/>
    <x v="5"/>
    <x v="36"/>
  </r>
  <r>
    <n v="5"/>
    <n v="103"/>
    <x v="92"/>
    <s v="106000 Completed Constr not Classfd"/>
    <n v="1"/>
    <n v="0"/>
    <n v="0"/>
    <n v="0"/>
    <n v="0"/>
    <n v="0"/>
    <n v="0"/>
    <n v="0"/>
    <s v="Wyoming"/>
    <d v="2021-12-01T00:00:00"/>
    <x v="0"/>
    <x v="4"/>
    <x v="2"/>
    <s v="Cheyenne Light Fuel &amp; Power Co"/>
    <x v="5"/>
    <x v="36"/>
  </r>
  <r>
    <n v="5"/>
    <n v="103"/>
    <x v="92"/>
    <s v="106000 Completed Constr not Classfd"/>
    <n v="1"/>
    <n v="0"/>
    <n v="0"/>
    <n v="0"/>
    <n v="0"/>
    <n v="0"/>
    <n v="0"/>
    <n v="0"/>
    <s v="Wyoming"/>
    <d v="2021-12-01T00:00:00"/>
    <x v="0"/>
    <x v="5"/>
    <x v="2"/>
    <s v="Cheyenne Light Fuel &amp; Power Co"/>
    <x v="5"/>
    <x v="36"/>
  </r>
  <r>
    <n v="5"/>
    <n v="103"/>
    <x v="92"/>
    <s v="106000 Completed Constr not Classfd"/>
    <n v="1"/>
    <n v="0"/>
    <n v="0"/>
    <n v="0"/>
    <n v="0"/>
    <n v="0"/>
    <n v="0"/>
    <n v="0"/>
    <s v="Wyoming"/>
    <d v="2021-12-01T00:00:00"/>
    <x v="0"/>
    <x v="6"/>
    <x v="2"/>
    <s v="Cheyenne Light Fuel &amp; Power Co"/>
    <x v="5"/>
    <x v="36"/>
  </r>
  <r>
    <n v="5"/>
    <n v="103"/>
    <x v="92"/>
    <s v="106000 Completed Constr not Classfd"/>
    <n v="1"/>
    <n v="0"/>
    <n v="0"/>
    <n v="0"/>
    <n v="0"/>
    <n v="0"/>
    <n v="0"/>
    <n v="0"/>
    <s v="Wyoming"/>
    <d v="2021-12-01T00:00:00"/>
    <x v="0"/>
    <x v="7"/>
    <x v="2"/>
    <s v="Cheyenne Light Fuel &amp; Power Co"/>
    <x v="5"/>
    <x v="36"/>
  </r>
  <r>
    <n v="5"/>
    <n v="103"/>
    <x v="92"/>
    <s v="106000 Completed Constr not Classfd"/>
    <n v="1"/>
    <n v="0"/>
    <n v="0"/>
    <n v="0"/>
    <n v="0"/>
    <n v="0"/>
    <n v="0"/>
    <n v="0"/>
    <s v="Wyoming"/>
    <d v="2021-12-01T00:00:00"/>
    <x v="0"/>
    <x v="8"/>
    <x v="2"/>
    <s v="Cheyenne Light Fuel &amp; Power Co"/>
    <x v="5"/>
    <x v="36"/>
  </r>
  <r>
    <n v="5"/>
    <n v="103"/>
    <x v="92"/>
    <s v="106000 Completed Constr not Classfd"/>
    <n v="1"/>
    <n v="0"/>
    <n v="0"/>
    <n v="0"/>
    <n v="0"/>
    <n v="0"/>
    <n v="0"/>
    <n v="0"/>
    <s v="Wyoming"/>
    <d v="2021-12-01T00:00:00"/>
    <x v="0"/>
    <x v="9"/>
    <x v="2"/>
    <s v="Cheyenne Light Fuel &amp; Power Co"/>
    <x v="5"/>
    <x v="36"/>
  </r>
  <r>
    <n v="5"/>
    <n v="103"/>
    <x v="92"/>
    <s v="106000 Completed Constr not Classfd"/>
    <n v="1"/>
    <n v="0"/>
    <n v="0"/>
    <n v="0"/>
    <n v="0"/>
    <n v="0"/>
    <n v="0"/>
    <n v="0"/>
    <s v="Wyoming"/>
    <d v="2021-12-01T00:00:00"/>
    <x v="0"/>
    <x v="10"/>
    <x v="2"/>
    <s v="Cheyenne Light Fuel &amp; Power Co"/>
    <x v="5"/>
    <x v="36"/>
  </r>
  <r>
    <n v="5"/>
    <n v="103"/>
    <x v="92"/>
    <s v="106000 Completed Constr not Classfd"/>
    <n v="1"/>
    <n v="0"/>
    <n v="0"/>
    <n v="0"/>
    <n v="0"/>
    <n v="0"/>
    <n v="0"/>
    <n v="0"/>
    <s v="Wyoming"/>
    <d v="2021-12-01T00:00:00"/>
    <x v="0"/>
    <x v="11"/>
    <x v="2"/>
    <s v="Cheyenne Light Fuel &amp; Power Co"/>
    <x v="5"/>
    <x v="36"/>
  </r>
  <r>
    <n v="5"/>
    <n v="103"/>
    <x v="92"/>
    <s v="106000 Completed Constr not Classfd"/>
    <n v="1"/>
    <n v="0"/>
    <n v="0"/>
    <n v="0"/>
    <n v="0"/>
    <n v="0"/>
    <n v="0"/>
    <n v="0"/>
    <s v="Wyoming"/>
    <d v="2021-12-01T00:00:00"/>
    <x v="0"/>
    <x v="12"/>
    <x v="2"/>
    <s v="Cheyenne Light Fuel &amp; Power Co"/>
    <x v="5"/>
    <x v="36"/>
  </r>
  <r>
    <n v="5"/>
    <n v="103"/>
    <x v="93"/>
    <s v="106000 Completed Constr not Classfd"/>
    <n v="1"/>
    <n v="0"/>
    <n v="0"/>
    <n v="0"/>
    <n v="0"/>
    <n v="0"/>
    <n v="0"/>
    <n v="0"/>
    <s v="Wyoming"/>
    <d v="2021-12-01T00:00:00"/>
    <x v="0"/>
    <x v="0"/>
    <x v="2"/>
    <s v="Cheyenne Light Fuel &amp; Power Co"/>
    <x v="5"/>
    <x v="36"/>
  </r>
  <r>
    <n v="5"/>
    <n v="103"/>
    <x v="93"/>
    <s v="106000 Completed Constr not Classfd"/>
    <n v="1"/>
    <n v="0"/>
    <n v="0"/>
    <n v="0"/>
    <n v="0"/>
    <n v="0"/>
    <n v="0"/>
    <n v="0"/>
    <s v="Wyoming"/>
    <d v="2021-12-01T00:00:00"/>
    <x v="0"/>
    <x v="1"/>
    <x v="2"/>
    <s v="Cheyenne Light Fuel &amp; Power Co"/>
    <x v="5"/>
    <x v="36"/>
  </r>
  <r>
    <n v="5"/>
    <n v="103"/>
    <x v="93"/>
    <s v="106000 Completed Constr not Classfd"/>
    <n v="1"/>
    <n v="0"/>
    <n v="0"/>
    <n v="0"/>
    <n v="0"/>
    <n v="0"/>
    <n v="0"/>
    <n v="0"/>
    <s v="Wyoming"/>
    <d v="2021-12-01T00:00:00"/>
    <x v="0"/>
    <x v="2"/>
    <x v="2"/>
    <s v="Cheyenne Light Fuel &amp; Power Co"/>
    <x v="5"/>
    <x v="36"/>
  </r>
  <r>
    <n v="5"/>
    <n v="103"/>
    <x v="93"/>
    <s v="106000 Completed Constr not Classfd"/>
    <n v="1"/>
    <n v="0"/>
    <n v="0"/>
    <n v="0"/>
    <n v="0"/>
    <n v="0"/>
    <n v="0"/>
    <n v="0"/>
    <s v="Wyoming"/>
    <d v="2021-12-01T00:00:00"/>
    <x v="0"/>
    <x v="3"/>
    <x v="2"/>
    <s v="Cheyenne Light Fuel &amp; Power Co"/>
    <x v="5"/>
    <x v="36"/>
  </r>
  <r>
    <n v="5"/>
    <n v="103"/>
    <x v="93"/>
    <s v="106000 Completed Constr not Classfd"/>
    <n v="1"/>
    <n v="0"/>
    <n v="0"/>
    <n v="0"/>
    <n v="0"/>
    <n v="0"/>
    <n v="0"/>
    <n v="0"/>
    <s v="Wyoming"/>
    <d v="2021-12-01T00:00:00"/>
    <x v="0"/>
    <x v="4"/>
    <x v="2"/>
    <s v="Cheyenne Light Fuel &amp; Power Co"/>
    <x v="5"/>
    <x v="36"/>
  </r>
  <r>
    <n v="5"/>
    <n v="103"/>
    <x v="93"/>
    <s v="106000 Completed Constr not Classfd"/>
    <n v="1"/>
    <n v="0"/>
    <n v="0"/>
    <n v="0"/>
    <n v="0"/>
    <n v="0"/>
    <n v="0"/>
    <n v="0"/>
    <s v="Wyoming"/>
    <d v="2021-12-01T00:00:00"/>
    <x v="0"/>
    <x v="5"/>
    <x v="2"/>
    <s v="Cheyenne Light Fuel &amp; Power Co"/>
    <x v="5"/>
    <x v="36"/>
  </r>
  <r>
    <n v="5"/>
    <n v="103"/>
    <x v="93"/>
    <s v="106000 Completed Constr not Classfd"/>
    <n v="1"/>
    <n v="0"/>
    <n v="0"/>
    <n v="0"/>
    <n v="0"/>
    <n v="0"/>
    <n v="0"/>
    <n v="0"/>
    <s v="Wyoming"/>
    <d v="2021-12-01T00:00:00"/>
    <x v="0"/>
    <x v="6"/>
    <x v="2"/>
    <s v="Cheyenne Light Fuel &amp; Power Co"/>
    <x v="5"/>
    <x v="36"/>
  </r>
  <r>
    <n v="5"/>
    <n v="103"/>
    <x v="93"/>
    <s v="106000 Completed Constr not Classfd"/>
    <n v="1"/>
    <n v="0"/>
    <n v="0"/>
    <n v="0"/>
    <n v="0"/>
    <n v="0"/>
    <n v="0"/>
    <n v="0"/>
    <s v="Wyoming"/>
    <d v="2021-12-01T00:00:00"/>
    <x v="0"/>
    <x v="7"/>
    <x v="2"/>
    <s v="Cheyenne Light Fuel &amp; Power Co"/>
    <x v="5"/>
    <x v="36"/>
  </r>
  <r>
    <n v="5"/>
    <n v="103"/>
    <x v="93"/>
    <s v="106000 Completed Constr not Classfd"/>
    <n v="1"/>
    <n v="0"/>
    <n v="0"/>
    <n v="0"/>
    <n v="0"/>
    <n v="0"/>
    <n v="0"/>
    <n v="0"/>
    <s v="Wyoming"/>
    <d v="2021-12-01T00:00:00"/>
    <x v="0"/>
    <x v="8"/>
    <x v="2"/>
    <s v="Cheyenne Light Fuel &amp; Power Co"/>
    <x v="5"/>
    <x v="36"/>
  </r>
  <r>
    <n v="5"/>
    <n v="103"/>
    <x v="93"/>
    <s v="106000 Completed Constr not Classfd"/>
    <n v="1"/>
    <n v="0"/>
    <n v="0"/>
    <n v="0"/>
    <n v="0"/>
    <n v="0"/>
    <n v="0"/>
    <n v="0"/>
    <s v="Wyoming"/>
    <d v="2021-12-01T00:00:00"/>
    <x v="0"/>
    <x v="9"/>
    <x v="2"/>
    <s v="Cheyenne Light Fuel &amp; Power Co"/>
    <x v="5"/>
    <x v="36"/>
  </r>
  <r>
    <n v="5"/>
    <n v="103"/>
    <x v="93"/>
    <s v="106000 Completed Constr not Classfd"/>
    <n v="1"/>
    <n v="0"/>
    <n v="0"/>
    <n v="0"/>
    <n v="0"/>
    <n v="0"/>
    <n v="0"/>
    <n v="0"/>
    <s v="Wyoming"/>
    <d v="2021-12-01T00:00:00"/>
    <x v="0"/>
    <x v="10"/>
    <x v="2"/>
    <s v="Cheyenne Light Fuel &amp; Power Co"/>
    <x v="5"/>
    <x v="36"/>
  </r>
  <r>
    <n v="5"/>
    <n v="103"/>
    <x v="93"/>
    <s v="106000 Completed Constr not Classfd"/>
    <n v="1"/>
    <n v="0"/>
    <n v="0"/>
    <n v="0"/>
    <n v="0"/>
    <n v="0"/>
    <n v="0"/>
    <n v="0"/>
    <s v="Wyoming"/>
    <d v="2021-12-01T00:00:00"/>
    <x v="0"/>
    <x v="11"/>
    <x v="2"/>
    <s v="Cheyenne Light Fuel &amp; Power Co"/>
    <x v="5"/>
    <x v="36"/>
  </r>
  <r>
    <n v="5"/>
    <n v="103"/>
    <x v="93"/>
    <s v="106000 Completed Constr not Classfd"/>
    <n v="1"/>
    <n v="0"/>
    <n v="0"/>
    <n v="0"/>
    <n v="0"/>
    <n v="0"/>
    <n v="0"/>
    <n v="0"/>
    <s v="Wyoming"/>
    <d v="2021-12-01T00:00:00"/>
    <x v="0"/>
    <x v="12"/>
    <x v="2"/>
    <s v="Cheyenne Light Fuel &amp; Power Co"/>
    <x v="5"/>
    <x v="36"/>
  </r>
  <r>
    <n v="5"/>
    <n v="103"/>
    <x v="95"/>
    <s v="106000 Completed Constr not Classfd"/>
    <n v="1"/>
    <n v="0"/>
    <n v="0"/>
    <n v="0"/>
    <n v="0"/>
    <n v="0"/>
    <n v="0"/>
    <n v="0"/>
    <s v="Wyoming"/>
    <d v="2021-12-01T00:00:00"/>
    <x v="0"/>
    <x v="0"/>
    <x v="2"/>
    <s v="Cheyenne Light Fuel &amp; Power Co"/>
    <x v="5"/>
    <x v="38"/>
  </r>
  <r>
    <n v="5"/>
    <n v="103"/>
    <x v="95"/>
    <s v="106000 Completed Constr not Classfd"/>
    <n v="1"/>
    <n v="0"/>
    <n v="0"/>
    <n v="0"/>
    <n v="0"/>
    <n v="0"/>
    <n v="0"/>
    <n v="0"/>
    <s v="Wyoming"/>
    <d v="2021-12-01T00:00:00"/>
    <x v="0"/>
    <x v="1"/>
    <x v="2"/>
    <s v="Cheyenne Light Fuel &amp; Power Co"/>
    <x v="5"/>
    <x v="38"/>
  </r>
  <r>
    <n v="5"/>
    <n v="103"/>
    <x v="95"/>
    <s v="106000 Completed Constr not Classfd"/>
    <n v="1"/>
    <n v="0"/>
    <n v="0"/>
    <n v="0"/>
    <n v="0"/>
    <n v="0"/>
    <n v="0"/>
    <n v="0"/>
    <s v="Wyoming"/>
    <d v="2021-12-01T00:00:00"/>
    <x v="0"/>
    <x v="2"/>
    <x v="2"/>
    <s v="Cheyenne Light Fuel &amp; Power Co"/>
    <x v="5"/>
    <x v="38"/>
  </r>
  <r>
    <n v="5"/>
    <n v="103"/>
    <x v="95"/>
    <s v="106000 Completed Constr not Classfd"/>
    <n v="1"/>
    <n v="0"/>
    <n v="0"/>
    <n v="0"/>
    <n v="0"/>
    <n v="0"/>
    <n v="0"/>
    <n v="0"/>
    <s v="Wyoming"/>
    <d v="2021-12-01T00:00:00"/>
    <x v="0"/>
    <x v="3"/>
    <x v="2"/>
    <s v="Cheyenne Light Fuel &amp; Power Co"/>
    <x v="5"/>
    <x v="38"/>
  </r>
  <r>
    <n v="5"/>
    <n v="103"/>
    <x v="95"/>
    <s v="106000 Completed Constr not Classfd"/>
    <n v="1"/>
    <n v="0"/>
    <n v="0"/>
    <n v="0"/>
    <n v="0"/>
    <n v="0"/>
    <n v="0"/>
    <n v="0"/>
    <s v="Wyoming"/>
    <d v="2021-12-01T00:00:00"/>
    <x v="0"/>
    <x v="4"/>
    <x v="2"/>
    <s v="Cheyenne Light Fuel &amp; Power Co"/>
    <x v="5"/>
    <x v="38"/>
  </r>
  <r>
    <n v="5"/>
    <n v="103"/>
    <x v="95"/>
    <s v="106000 Completed Constr not Classfd"/>
    <n v="1"/>
    <n v="0"/>
    <n v="0"/>
    <n v="0"/>
    <n v="0"/>
    <n v="0"/>
    <n v="0"/>
    <n v="0"/>
    <s v="Wyoming"/>
    <d v="2021-12-01T00:00:00"/>
    <x v="0"/>
    <x v="5"/>
    <x v="2"/>
    <s v="Cheyenne Light Fuel &amp; Power Co"/>
    <x v="5"/>
    <x v="38"/>
  </r>
  <r>
    <n v="5"/>
    <n v="103"/>
    <x v="95"/>
    <s v="106000 Completed Constr not Classfd"/>
    <n v="1"/>
    <n v="0"/>
    <n v="0"/>
    <n v="0"/>
    <n v="0"/>
    <n v="0"/>
    <n v="0"/>
    <n v="0"/>
    <s v="Wyoming"/>
    <d v="2021-12-01T00:00:00"/>
    <x v="0"/>
    <x v="6"/>
    <x v="2"/>
    <s v="Cheyenne Light Fuel &amp; Power Co"/>
    <x v="5"/>
    <x v="38"/>
  </r>
  <r>
    <n v="5"/>
    <n v="103"/>
    <x v="95"/>
    <s v="106000 Completed Constr not Classfd"/>
    <n v="1"/>
    <n v="0"/>
    <n v="0"/>
    <n v="0"/>
    <n v="0"/>
    <n v="0"/>
    <n v="0"/>
    <n v="0"/>
    <s v="Wyoming"/>
    <d v="2021-12-01T00:00:00"/>
    <x v="0"/>
    <x v="7"/>
    <x v="2"/>
    <s v="Cheyenne Light Fuel &amp; Power Co"/>
    <x v="5"/>
    <x v="38"/>
  </r>
  <r>
    <n v="5"/>
    <n v="103"/>
    <x v="95"/>
    <s v="106000 Completed Constr not Classfd"/>
    <n v="1"/>
    <n v="0"/>
    <n v="0"/>
    <n v="0"/>
    <n v="0"/>
    <n v="0"/>
    <n v="0"/>
    <n v="0"/>
    <s v="Wyoming"/>
    <d v="2021-12-01T00:00:00"/>
    <x v="0"/>
    <x v="8"/>
    <x v="2"/>
    <s v="Cheyenne Light Fuel &amp; Power Co"/>
    <x v="5"/>
    <x v="38"/>
  </r>
  <r>
    <n v="5"/>
    <n v="103"/>
    <x v="95"/>
    <s v="106000 Completed Constr not Classfd"/>
    <n v="1"/>
    <n v="0"/>
    <n v="0"/>
    <n v="0"/>
    <n v="0"/>
    <n v="0"/>
    <n v="0"/>
    <n v="0"/>
    <s v="Wyoming"/>
    <d v="2021-12-01T00:00:00"/>
    <x v="0"/>
    <x v="9"/>
    <x v="2"/>
    <s v="Cheyenne Light Fuel &amp; Power Co"/>
    <x v="5"/>
    <x v="38"/>
  </r>
  <r>
    <n v="5"/>
    <n v="103"/>
    <x v="95"/>
    <s v="106000 Completed Constr not Classfd"/>
    <n v="1"/>
    <n v="0"/>
    <n v="0"/>
    <n v="0"/>
    <n v="0"/>
    <n v="0"/>
    <n v="0"/>
    <n v="0"/>
    <s v="Wyoming"/>
    <d v="2021-12-01T00:00:00"/>
    <x v="0"/>
    <x v="10"/>
    <x v="2"/>
    <s v="Cheyenne Light Fuel &amp; Power Co"/>
    <x v="5"/>
    <x v="38"/>
  </r>
  <r>
    <n v="5"/>
    <n v="103"/>
    <x v="95"/>
    <s v="106000 Completed Constr not Classfd"/>
    <n v="1"/>
    <n v="0"/>
    <n v="0"/>
    <n v="0"/>
    <n v="0"/>
    <n v="0"/>
    <n v="0"/>
    <n v="0"/>
    <s v="Wyoming"/>
    <d v="2021-12-01T00:00:00"/>
    <x v="0"/>
    <x v="11"/>
    <x v="2"/>
    <s v="Cheyenne Light Fuel &amp; Power Co"/>
    <x v="5"/>
    <x v="38"/>
  </r>
  <r>
    <n v="5"/>
    <n v="103"/>
    <x v="95"/>
    <s v="106000 Completed Constr not Classfd"/>
    <n v="1"/>
    <n v="0"/>
    <n v="0"/>
    <n v="0"/>
    <n v="0"/>
    <n v="0"/>
    <n v="0"/>
    <n v="0"/>
    <s v="Wyoming"/>
    <d v="2021-12-01T00:00:00"/>
    <x v="0"/>
    <x v="12"/>
    <x v="2"/>
    <s v="Cheyenne Light Fuel &amp; Power Co"/>
    <x v="5"/>
    <x v="38"/>
  </r>
  <r>
    <n v="5"/>
    <n v="103"/>
    <x v="99"/>
    <s v="106000 Completed Constr not Classfd"/>
    <n v="1"/>
    <n v="0"/>
    <n v="0"/>
    <n v="0"/>
    <n v="0"/>
    <n v="0"/>
    <n v="0"/>
    <n v="0"/>
    <s v="Wyoming"/>
    <d v="2021-12-01T00:00:00"/>
    <x v="0"/>
    <x v="0"/>
    <x v="2"/>
    <s v="Cheyenne Light Fuel &amp; Power Co"/>
    <x v="5"/>
    <x v="43"/>
  </r>
  <r>
    <n v="5"/>
    <n v="103"/>
    <x v="99"/>
    <s v="106000 Completed Constr not Classfd"/>
    <n v="1"/>
    <n v="0"/>
    <n v="0"/>
    <n v="0"/>
    <n v="0"/>
    <n v="0"/>
    <n v="0"/>
    <n v="0"/>
    <s v="Wyoming"/>
    <d v="2021-12-01T00:00:00"/>
    <x v="0"/>
    <x v="1"/>
    <x v="2"/>
    <s v="Cheyenne Light Fuel &amp; Power Co"/>
    <x v="5"/>
    <x v="43"/>
  </r>
  <r>
    <n v="5"/>
    <n v="103"/>
    <x v="99"/>
    <s v="106000 Completed Constr not Classfd"/>
    <n v="1"/>
    <n v="0"/>
    <n v="0"/>
    <n v="0"/>
    <n v="0"/>
    <n v="0"/>
    <n v="0"/>
    <n v="0"/>
    <s v="Wyoming"/>
    <d v="2021-12-01T00:00:00"/>
    <x v="0"/>
    <x v="2"/>
    <x v="2"/>
    <s v="Cheyenne Light Fuel &amp; Power Co"/>
    <x v="5"/>
    <x v="43"/>
  </r>
  <r>
    <n v="5"/>
    <n v="103"/>
    <x v="99"/>
    <s v="106000 Completed Constr not Classfd"/>
    <n v="1"/>
    <n v="0"/>
    <n v="0"/>
    <n v="0"/>
    <n v="0"/>
    <n v="0"/>
    <n v="0"/>
    <n v="0"/>
    <s v="Wyoming"/>
    <d v="2021-12-01T00:00:00"/>
    <x v="0"/>
    <x v="3"/>
    <x v="2"/>
    <s v="Cheyenne Light Fuel &amp; Power Co"/>
    <x v="5"/>
    <x v="43"/>
  </r>
  <r>
    <n v="5"/>
    <n v="103"/>
    <x v="99"/>
    <s v="106000 Completed Constr not Classfd"/>
    <n v="1"/>
    <n v="0"/>
    <n v="0"/>
    <n v="0"/>
    <n v="0"/>
    <n v="0"/>
    <n v="0"/>
    <n v="0"/>
    <s v="Wyoming"/>
    <d v="2021-12-01T00:00:00"/>
    <x v="0"/>
    <x v="4"/>
    <x v="2"/>
    <s v="Cheyenne Light Fuel &amp; Power Co"/>
    <x v="5"/>
    <x v="43"/>
  </r>
  <r>
    <n v="5"/>
    <n v="103"/>
    <x v="99"/>
    <s v="106000 Completed Constr not Classfd"/>
    <n v="1"/>
    <n v="0"/>
    <n v="0"/>
    <n v="0"/>
    <n v="0"/>
    <n v="0"/>
    <n v="0"/>
    <n v="0"/>
    <s v="Wyoming"/>
    <d v="2021-12-01T00:00:00"/>
    <x v="0"/>
    <x v="5"/>
    <x v="2"/>
    <s v="Cheyenne Light Fuel &amp; Power Co"/>
    <x v="5"/>
    <x v="43"/>
  </r>
  <r>
    <n v="5"/>
    <n v="103"/>
    <x v="99"/>
    <s v="106000 Completed Constr not Classfd"/>
    <n v="1"/>
    <n v="0"/>
    <n v="0"/>
    <n v="0"/>
    <n v="0"/>
    <n v="0"/>
    <n v="0"/>
    <n v="0"/>
    <s v="Wyoming"/>
    <d v="2021-12-01T00:00:00"/>
    <x v="0"/>
    <x v="6"/>
    <x v="2"/>
    <s v="Cheyenne Light Fuel &amp; Power Co"/>
    <x v="5"/>
    <x v="43"/>
  </r>
  <r>
    <n v="5"/>
    <n v="103"/>
    <x v="99"/>
    <s v="106000 Completed Constr not Classfd"/>
    <n v="1"/>
    <n v="0"/>
    <n v="0"/>
    <n v="0"/>
    <n v="0"/>
    <n v="0"/>
    <n v="0"/>
    <n v="0"/>
    <s v="Wyoming"/>
    <d v="2021-12-01T00:00:00"/>
    <x v="0"/>
    <x v="7"/>
    <x v="2"/>
    <s v="Cheyenne Light Fuel &amp; Power Co"/>
    <x v="5"/>
    <x v="43"/>
  </r>
  <r>
    <n v="5"/>
    <n v="103"/>
    <x v="99"/>
    <s v="106000 Completed Constr not Classfd"/>
    <n v="1"/>
    <n v="0"/>
    <n v="0"/>
    <n v="0"/>
    <n v="0"/>
    <n v="0"/>
    <n v="0"/>
    <n v="0"/>
    <s v="Wyoming"/>
    <d v="2021-12-01T00:00:00"/>
    <x v="0"/>
    <x v="8"/>
    <x v="2"/>
    <s v="Cheyenne Light Fuel &amp; Power Co"/>
    <x v="5"/>
    <x v="43"/>
  </r>
  <r>
    <n v="5"/>
    <n v="103"/>
    <x v="99"/>
    <s v="106000 Completed Constr not Classfd"/>
    <n v="1"/>
    <n v="0"/>
    <n v="0"/>
    <n v="0"/>
    <n v="0"/>
    <n v="0"/>
    <n v="0"/>
    <n v="0"/>
    <s v="Wyoming"/>
    <d v="2021-12-01T00:00:00"/>
    <x v="0"/>
    <x v="9"/>
    <x v="2"/>
    <s v="Cheyenne Light Fuel &amp; Power Co"/>
    <x v="5"/>
    <x v="43"/>
  </r>
  <r>
    <n v="5"/>
    <n v="103"/>
    <x v="99"/>
    <s v="106000 Completed Constr not Classfd"/>
    <n v="1"/>
    <n v="0"/>
    <n v="0"/>
    <n v="0"/>
    <n v="0"/>
    <n v="0"/>
    <n v="0"/>
    <n v="0"/>
    <s v="Wyoming"/>
    <d v="2021-12-01T00:00:00"/>
    <x v="0"/>
    <x v="10"/>
    <x v="2"/>
    <s v="Cheyenne Light Fuel &amp; Power Co"/>
    <x v="5"/>
    <x v="43"/>
  </r>
  <r>
    <n v="5"/>
    <n v="103"/>
    <x v="99"/>
    <s v="106000 Completed Constr not Classfd"/>
    <n v="1"/>
    <n v="0"/>
    <n v="0"/>
    <n v="0"/>
    <n v="0"/>
    <n v="0"/>
    <n v="0"/>
    <n v="0"/>
    <s v="Wyoming"/>
    <d v="2021-12-01T00:00:00"/>
    <x v="0"/>
    <x v="11"/>
    <x v="2"/>
    <s v="Cheyenne Light Fuel &amp; Power Co"/>
    <x v="5"/>
    <x v="43"/>
  </r>
  <r>
    <n v="5"/>
    <n v="103"/>
    <x v="99"/>
    <s v="106000 Completed Constr not Classfd"/>
    <n v="1"/>
    <n v="0"/>
    <n v="0"/>
    <n v="0"/>
    <n v="0"/>
    <n v="0"/>
    <n v="0"/>
    <n v="0"/>
    <s v="Wyoming"/>
    <d v="2021-12-01T00:00:00"/>
    <x v="0"/>
    <x v="12"/>
    <x v="2"/>
    <s v="Cheyenne Light Fuel &amp; Power Co"/>
    <x v="5"/>
    <x v="43"/>
  </r>
  <r>
    <n v="5"/>
    <n v="103"/>
    <x v="101"/>
    <s v="106000 Completed Constr not Classfd"/>
    <n v="1"/>
    <n v="0"/>
    <n v="0"/>
    <n v="0"/>
    <n v="0"/>
    <n v="0"/>
    <n v="0"/>
    <n v="0"/>
    <s v="Wyoming"/>
    <d v="2021-12-01T00:00:00"/>
    <x v="0"/>
    <x v="0"/>
    <x v="2"/>
    <s v="Cheyenne Light Fuel &amp; Power Co"/>
    <x v="5"/>
    <x v="43"/>
  </r>
  <r>
    <n v="5"/>
    <n v="103"/>
    <x v="101"/>
    <s v="106000 Completed Constr not Classfd"/>
    <n v="1"/>
    <n v="0"/>
    <n v="0"/>
    <n v="0"/>
    <n v="0"/>
    <n v="0"/>
    <n v="0"/>
    <n v="0"/>
    <s v="Wyoming"/>
    <d v="2021-12-01T00:00:00"/>
    <x v="0"/>
    <x v="1"/>
    <x v="2"/>
    <s v="Cheyenne Light Fuel &amp; Power Co"/>
    <x v="5"/>
    <x v="43"/>
  </r>
  <r>
    <n v="5"/>
    <n v="103"/>
    <x v="101"/>
    <s v="106000 Completed Constr not Classfd"/>
    <n v="1"/>
    <n v="0"/>
    <n v="0"/>
    <n v="0"/>
    <n v="0"/>
    <n v="0"/>
    <n v="0"/>
    <n v="0"/>
    <s v="Wyoming"/>
    <d v="2021-12-01T00:00:00"/>
    <x v="0"/>
    <x v="2"/>
    <x v="2"/>
    <s v="Cheyenne Light Fuel &amp; Power Co"/>
    <x v="5"/>
    <x v="43"/>
  </r>
  <r>
    <n v="5"/>
    <n v="103"/>
    <x v="101"/>
    <s v="106000 Completed Constr not Classfd"/>
    <n v="1"/>
    <n v="0"/>
    <n v="0"/>
    <n v="0"/>
    <n v="0"/>
    <n v="0"/>
    <n v="0"/>
    <n v="0"/>
    <s v="Wyoming"/>
    <d v="2021-12-01T00:00:00"/>
    <x v="0"/>
    <x v="3"/>
    <x v="2"/>
    <s v="Cheyenne Light Fuel &amp; Power Co"/>
    <x v="5"/>
    <x v="43"/>
  </r>
  <r>
    <n v="5"/>
    <n v="103"/>
    <x v="101"/>
    <s v="106000 Completed Constr not Classfd"/>
    <n v="1"/>
    <n v="0"/>
    <n v="0"/>
    <n v="0"/>
    <n v="0"/>
    <n v="0"/>
    <n v="0"/>
    <n v="0"/>
    <s v="Wyoming"/>
    <d v="2021-12-01T00:00:00"/>
    <x v="0"/>
    <x v="4"/>
    <x v="2"/>
    <s v="Cheyenne Light Fuel &amp; Power Co"/>
    <x v="5"/>
    <x v="43"/>
  </r>
  <r>
    <n v="5"/>
    <n v="103"/>
    <x v="101"/>
    <s v="106000 Completed Constr not Classfd"/>
    <n v="1"/>
    <n v="0"/>
    <n v="0"/>
    <n v="0"/>
    <n v="0"/>
    <n v="0"/>
    <n v="0"/>
    <n v="0"/>
    <s v="Wyoming"/>
    <d v="2021-12-01T00:00:00"/>
    <x v="0"/>
    <x v="5"/>
    <x v="2"/>
    <s v="Cheyenne Light Fuel &amp; Power Co"/>
    <x v="5"/>
    <x v="43"/>
  </r>
  <r>
    <n v="5"/>
    <n v="103"/>
    <x v="101"/>
    <s v="106000 Completed Constr not Classfd"/>
    <n v="1"/>
    <n v="0"/>
    <n v="0"/>
    <n v="0"/>
    <n v="0"/>
    <n v="0"/>
    <n v="0"/>
    <n v="0"/>
    <s v="Wyoming"/>
    <d v="2021-12-01T00:00:00"/>
    <x v="0"/>
    <x v="6"/>
    <x v="2"/>
    <s v="Cheyenne Light Fuel &amp; Power Co"/>
    <x v="5"/>
    <x v="43"/>
  </r>
  <r>
    <n v="5"/>
    <n v="103"/>
    <x v="101"/>
    <s v="106000 Completed Constr not Classfd"/>
    <n v="1"/>
    <n v="0"/>
    <n v="0"/>
    <n v="0"/>
    <n v="0"/>
    <n v="0"/>
    <n v="0"/>
    <n v="0"/>
    <s v="Wyoming"/>
    <d v="2021-12-01T00:00:00"/>
    <x v="0"/>
    <x v="7"/>
    <x v="2"/>
    <s v="Cheyenne Light Fuel &amp; Power Co"/>
    <x v="5"/>
    <x v="43"/>
  </r>
  <r>
    <n v="5"/>
    <n v="103"/>
    <x v="101"/>
    <s v="106000 Completed Constr not Classfd"/>
    <n v="1"/>
    <n v="0"/>
    <n v="0"/>
    <n v="0"/>
    <n v="0"/>
    <n v="0"/>
    <n v="0"/>
    <n v="0"/>
    <s v="Wyoming"/>
    <d v="2021-12-01T00:00:00"/>
    <x v="0"/>
    <x v="8"/>
    <x v="2"/>
    <s v="Cheyenne Light Fuel &amp; Power Co"/>
    <x v="5"/>
    <x v="43"/>
  </r>
  <r>
    <n v="5"/>
    <n v="103"/>
    <x v="101"/>
    <s v="106000 Completed Constr not Classfd"/>
    <n v="1"/>
    <n v="0"/>
    <n v="0"/>
    <n v="0"/>
    <n v="0"/>
    <n v="0"/>
    <n v="0"/>
    <n v="0"/>
    <s v="Wyoming"/>
    <d v="2021-12-01T00:00:00"/>
    <x v="0"/>
    <x v="9"/>
    <x v="2"/>
    <s v="Cheyenne Light Fuel &amp; Power Co"/>
    <x v="5"/>
    <x v="43"/>
  </r>
  <r>
    <n v="5"/>
    <n v="103"/>
    <x v="101"/>
    <s v="106000 Completed Constr not Classfd"/>
    <n v="1"/>
    <n v="0"/>
    <n v="0"/>
    <n v="0"/>
    <n v="0"/>
    <n v="0"/>
    <n v="0"/>
    <n v="0"/>
    <s v="Wyoming"/>
    <d v="2021-12-01T00:00:00"/>
    <x v="0"/>
    <x v="10"/>
    <x v="2"/>
    <s v="Cheyenne Light Fuel &amp; Power Co"/>
    <x v="5"/>
    <x v="43"/>
  </r>
  <r>
    <n v="5"/>
    <n v="103"/>
    <x v="101"/>
    <s v="106000 Completed Constr not Classfd"/>
    <n v="1"/>
    <n v="0"/>
    <n v="0"/>
    <n v="0"/>
    <n v="0"/>
    <n v="0"/>
    <n v="0"/>
    <n v="0"/>
    <s v="Wyoming"/>
    <d v="2021-12-01T00:00:00"/>
    <x v="0"/>
    <x v="11"/>
    <x v="2"/>
    <s v="Cheyenne Light Fuel &amp; Power Co"/>
    <x v="5"/>
    <x v="43"/>
  </r>
  <r>
    <n v="5"/>
    <n v="103"/>
    <x v="101"/>
    <s v="106000 Completed Constr not Classfd"/>
    <n v="1"/>
    <n v="0"/>
    <n v="0"/>
    <n v="0"/>
    <n v="0"/>
    <n v="0"/>
    <n v="0"/>
    <n v="0"/>
    <s v="Wyoming"/>
    <d v="2021-12-01T00:00:00"/>
    <x v="0"/>
    <x v="12"/>
    <x v="2"/>
    <s v="Cheyenne Light Fuel &amp; Power Co"/>
    <x v="5"/>
    <x v="43"/>
  </r>
  <r>
    <n v="5"/>
    <n v="103"/>
    <x v="102"/>
    <s v="106000 Completed Constr not Classfd"/>
    <n v="1"/>
    <n v="0"/>
    <n v="0"/>
    <n v="0"/>
    <n v="0"/>
    <n v="0"/>
    <n v="0"/>
    <n v="0"/>
    <s v="Wyoming"/>
    <d v="2021-12-01T00:00:00"/>
    <x v="0"/>
    <x v="0"/>
    <x v="2"/>
    <s v="Cheyenne Light Fuel &amp; Power Co"/>
    <x v="5"/>
    <x v="44"/>
  </r>
  <r>
    <n v="5"/>
    <n v="103"/>
    <x v="102"/>
    <s v="106000 Completed Constr not Classfd"/>
    <n v="1"/>
    <n v="0"/>
    <n v="0"/>
    <n v="0"/>
    <n v="0"/>
    <n v="0"/>
    <n v="0"/>
    <n v="0"/>
    <s v="Wyoming"/>
    <d v="2021-12-01T00:00:00"/>
    <x v="0"/>
    <x v="1"/>
    <x v="2"/>
    <s v="Cheyenne Light Fuel &amp; Power Co"/>
    <x v="5"/>
    <x v="44"/>
  </r>
  <r>
    <n v="5"/>
    <n v="103"/>
    <x v="102"/>
    <s v="106000 Completed Constr not Classfd"/>
    <n v="1"/>
    <n v="0"/>
    <n v="0"/>
    <n v="0"/>
    <n v="0"/>
    <n v="0"/>
    <n v="0"/>
    <n v="0"/>
    <s v="Wyoming"/>
    <d v="2021-12-01T00:00:00"/>
    <x v="0"/>
    <x v="2"/>
    <x v="2"/>
    <s v="Cheyenne Light Fuel &amp; Power Co"/>
    <x v="5"/>
    <x v="44"/>
  </r>
  <r>
    <n v="5"/>
    <n v="103"/>
    <x v="102"/>
    <s v="106000 Completed Constr not Classfd"/>
    <n v="1"/>
    <n v="0"/>
    <n v="0"/>
    <n v="0"/>
    <n v="0"/>
    <n v="0"/>
    <n v="0"/>
    <n v="0"/>
    <s v="Wyoming"/>
    <d v="2021-12-01T00:00:00"/>
    <x v="0"/>
    <x v="3"/>
    <x v="2"/>
    <s v="Cheyenne Light Fuel &amp; Power Co"/>
    <x v="5"/>
    <x v="44"/>
  </r>
  <r>
    <n v="5"/>
    <n v="103"/>
    <x v="102"/>
    <s v="106000 Completed Constr not Classfd"/>
    <n v="1"/>
    <n v="0"/>
    <n v="0"/>
    <n v="0"/>
    <n v="0"/>
    <n v="0"/>
    <n v="0"/>
    <n v="0"/>
    <s v="Wyoming"/>
    <d v="2021-12-01T00:00:00"/>
    <x v="0"/>
    <x v="4"/>
    <x v="2"/>
    <s v="Cheyenne Light Fuel &amp; Power Co"/>
    <x v="5"/>
    <x v="44"/>
  </r>
  <r>
    <n v="5"/>
    <n v="103"/>
    <x v="102"/>
    <s v="106000 Completed Constr not Classfd"/>
    <n v="1"/>
    <n v="0"/>
    <n v="0"/>
    <n v="0"/>
    <n v="0"/>
    <n v="0"/>
    <n v="0"/>
    <n v="0"/>
    <s v="Wyoming"/>
    <d v="2021-12-01T00:00:00"/>
    <x v="0"/>
    <x v="5"/>
    <x v="2"/>
    <s v="Cheyenne Light Fuel &amp; Power Co"/>
    <x v="5"/>
    <x v="44"/>
  </r>
  <r>
    <n v="5"/>
    <n v="103"/>
    <x v="102"/>
    <s v="106000 Completed Constr not Classfd"/>
    <n v="1"/>
    <n v="0"/>
    <n v="0"/>
    <n v="0"/>
    <n v="0"/>
    <n v="0"/>
    <n v="0"/>
    <n v="0"/>
    <s v="Wyoming"/>
    <d v="2021-12-01T00:00:00"/>
    <x v="0"/>
    <x v="6"/>
    <x v="2"/>
    <s v="Cheyenne Light Fuel &amp; Power Co"/>
    <x v="5"/>
    <x v="44"/>
  </r>
  <r>
    <n v="5"/>
    <n v="103"/>
    <x v="102"/>
    <s v="106000 Completed Constr not Classfd"/>
    <n v="1"/>
    <n v="0"/>
    <n v="0"/>
    <n v="0"/>
    <n v="0"/>
    <n v="0"/>
    <n v="0"/>
    <n v="0"/>
    <s v="Wyoming"/>
    <d v="2021-12-01T00:00:00"/>
    <x v="0"/>
    <x v="7"/>
    <x v="2"/>
    <s v="Cheyenne Light Fuel &amp; Power Co"/>
    <x v="5"/>
    <x v="44"/>
  </r>
  <r>
    <n v="5"/>
    <n v="103"/>
    <x v="102"/>
    <s v="106000 Completed Constr not Classfd"/>
    <n v="1"/>
    <n v="0"/>
    <n v="0"/>
    <n v="0"/>
    <n v="0"/>
    <n v="0"/>
    <n v="0"/>
    <n v="0"/>
    <s v="Wyoming"/>
    <d v="2021-12-01T00:00:00"/>
    <x v="0"/>
    <x v="8"/>
    <x v="2"/>
    <s v="Cheyenne Light Fuel &amp; Power Co"/>
    <x v="5"/>
    <x v="44"/>
  </r>
  <r>
    <n v="5"/>
    <n v="103"/>
    <x v="102"/>
    <s v="106000 Completed Constr not Classfd"/>
    <n v="1"/>
    <n v="0"/>
    <n v="0"/>
    <n v="0"/>
    <n v="0"/>
    <n v="0"/>
    <n v="0"/>
    <n v="0"/>
    <s v="Wyoming"/>
    <d v="2021-12-01T00:00:00"/>
    <x v="0"/>
    <x v="9"/>
    <x v="2"/>
    <s v="Cheyenne Light Fuel &amp; Power Co"/>
    <x v="5"/>
    <x v="44"/>
  </r>
  <r>
    <n v="5"/>
    <n v="103"/>
    <x v="102"/>
    <s v="106000 Completed Constr not Classfd"/>
    <n v="1"/>
    <n v="0"/>
    <n v="0"/>
    <n v="0"/>
    <n v="0"/>
    <n v="0"/>
    <n v="0"/>
    <n v="0"/>
    <s v="Wyoming"/>
    <d v="2021-12-01T00:00:00"/>
    <x v="0"/>
    <x v="10"/>
    <x v="2"/>
    <s v="Cheyenne Light Fuel &amp; Power Co"/>
    <x v="5"/>
    <x v="44"/>
  </r>
  <r>
    <n v="5"/>
    <n v="103"/>
    <x v="102"/>
    <s v="106000 Completed Constr not Classfd"/>
    <n v="1"/>
    <n v="0"/>
    <n v="0"/>
    <n v="0"/>
    <n v="0"/>
    <n v="0"/>
    <n v="0"/>
    <n v="0"/>
    <s v="Wyoming"/>
    <d v="2021-12-01T00:00:00"/>
    <x v="0"/>
    <x v="11"/>
    <x v="2"/>
    <s v="Cheyenne Light Fuel &amp; Power Co"/>
    <x v="5"/>
    <x v="44"/>
  </r>
  <r>
    <n v="5"/>
    <n v="103"/>
    <x v="102"/>
    <s v="106000 Completed Constr not Classfd"/>
    <n v="1"/>
    <n v="0"/>
    <n v="0"/>
    <n v="0"/>
    <n v="0"/>
    <n v="0"/>
    <n v="0"/>
    <n v="0"/>
    <s v="Wyoming"/>
    <d v="2021-12-01T00:00:00"/>
    <x v="0"/>
    <x v="12"/>
    <x v="2"/>
    <s v="Cheyenne Light Fuel &amp; Power Co"/>
    <x v="5"/>
    <x v="44"/>
  </r>
  <r>
    <n v="5"/>
    <n v="103"/>
    <x v="103"/>
    <s v="106000 Completed Constr not Classfd"/>
    <n v="1"/>
    <n v="0"/>
    <n v="0"/>
    <n v="0"/>
    <n v="0"/>
    <n v="0"/>
    <n v="0"/>
    <n v="0"/>
    <s v="Wyoming"/>
    <d v="2021-12-01T00:00:00"/>
    <x v="0"/>
    <x v="0"/>
    <x v="2"/>
    <s v="Cheyenne Light Fuel &amp; Power Co"/>
    <x v="5"/>
    <x v="44"/>
  </r>
  <r>
    <n v="5"/>
    <n v="103"/>
    <x v="103"/>
    <s v="106000 Completed Constr not Classfd"/>
    <n v="1"/>
    <n v="0"/>
    <n v="0"/>
    <n v="0"/>
    <n v="0"/>
    <n v="0"/>
    <n v="0"/>
    <n v="0"/>
    <s v="Wyoming"/>
    <d v="2021-12-01T00:00:00"/>
    <x v="0"/>
    <x v="1"/>
    <x v="2"/>
    <s v="Cheyenne Light Fuel &amp; Power Co"/>
    <x v="5"/>
    <x v="44"/>
  </r>
  <r>
    <n v="5"/>
    <n v="103"/>
    <x v="103"/>
    <s v="106000 Completed Constr not Classfd"/>
    <n v="1"/>
    <n v="0"/>
    <n v="0"/>
    <n v="0"/>
    <n v="0"/>
    <n v="0"/>
    <n v="0"/>
    <n v="0"/>
    <s v="Wyoming"/>
    <d v="2021-12-01T00:00:00"/>
    <x v="0"/>
    <x v="2"/>
    <x v="2"/>
    <s v="Cheyenne Light Fuel &amp; Power Co"/>
    <x v="5"/>
    <x v="44"/>
  </r>
  <r>
    <n v="5"/>
    <n v="103"/>
    <x v="103"/>
    <s v="106000 Completed Constr not Classfd"/>
    <n v="1"/>
    <n v="0"/>
    <n v="0"/>
    <n v="0"/>
    <n v="0"/>
    <n v="0"/>
    <n v="0"/>
    <n v="0"/>
    <s v="Wyoming"/>
    <d v="2021-12-01T00:00:00"/>
    <x v="0"/>
    <x v="3"/>
    <x v="2"/>
    <s v="Cheyenne Light Fuel &amp; Power Co"/>
    <x v="5"/>
    <x v="44"/>
  </r>
  <r>
    <n v="5"/>
    <n v="103"/>
    <x v="103"/>
    <s v="106000 Completed Constr not Classfd"/>
    <n v="1"/>
    <n v="0"/>
    <n v="0"/>
    <n v="0"/>
    <n v="0"/>
    <n v="0"/>
    <n v="0"/>
    <n v="0"/>
    <s v="Wyoming"/>
    <d v="2021-12-01T00:00:00"/>
    <x v="0"/>
    <x v="4"/>
    <x v="2"/>
    <s v="Cheyenne Light Fuel &amp; Power Co"/>
    <x v="5"/>
    <x v="44"/>
  </r>
  <r>
    <n v="5"/>
    <n v="103"/>
    <x v="103"/>
    <s v="106000 Completed Constr not Classfd"/>
    <n v="1"/>
    <n v="0"/>
    <n v="0"/>
    <n v="0"/>
    <n v="0"/>
    <n v="0"/>
    <n v="0"/>
    <n v="0"/>
    <s v="Wyoming"/>
    <d v="2021-12-01T00:00:00"/>
    <x v="0"/>
    <x v="5"/>
    <x v="2"/>
    <s v="Cheyenne Light Fuel &amp; Power Co"/>
    <x v="5"/>
    <x v="44"/>
  </r>
  <r>
    <n v="5"/>
    <n v="103"/>
    <x v="103"/>
    <s v="106000 Completed Constr not Classfd"/>
    <n v="1"/>
    <n v="0"/>
    <n v="0"/>
    <n v="0"/>
    <n v="0"/>
    <n v="0"/>
    <n v="0"/>
    <n v="0"/>
    <s v="Wyoming"/>
    <d v="2021-12-01T00:00:00"/>
    <x v="0"/>
    <x v="6"/>
    <x v="2"/>
    <s v="Cheyenne Light Fuel &amp; Power Co"/>
    <x v="5"/>
    <x v="44"/>
  </r>
  <r>
    <n v="5"/>
    <n v="103"/>
    <x v="103"/>
    <s v="106000 Completed Constr not Classfd"/>
    <n v="1"/>
    <n v="0"/>
    <n v="0"/>
    <n v="0"/>
    <n v="0"/>
    <n v="0"/>
    <n v="0"/>
    <n v="0"/>
    <s v="Wyoming"/>
    <d v="2021-12-01T00:00:00"/>
    <x v="0"/>
    <x v="7"/>
    <x v="2"/>
    <s v="Cheyenne Light Fuel &amp; Power Co"/>
    <x v="5"/>
    <x v="44"/>
  </r>
  <r>
    <n v="5"/>
    <n v="103"/>
    <x v="103"/>
    <s v="106000 Completed Constr not Classfd"/>
    <n v="1"/>
    <n v="0"/>
    <n v="0"/>
    <n v="0"/>
    <n v="0"/>
    <n v="0"/>
    <n v="0"/>
    <n v="0"/>
    <s v="Wyoming"/>
    <d v="2021-12-01T00:00:00"/>
    <x v="0"/>
    <x v="8"/>
    <x v="2"/>
    <s v="Cheyenne Light Fuel &amp; Power Co"/>
    <x v="5"/>
    <x v="44"/>
  </r>
  <r>
    <n v="5"/>
    <n v="103"/>
    <x v="103"/>
    <s v="106000 Completed Constr not Classfd"/>
    <n v="1"/>
    <n v="0"/>
    <n v="0"/>
    <n v="0"/>
    <n v="0"/>
    <n v="0"/>
    <n v="0"/>
    <n v="0"/>
    <s v="Wyoming"/>
    <d v="2021-12-01T00:00:00"/>
    <x v="0"/>
    <x v="9"/>
    <x v="2"/>
    <s v="Cheyenne Light Fuel &amp; Power Co"/>
    <x v="5"/>
    <x v="44"/>
  </r>
  <r>
    <n v="5"/>
    <n v="103"/>
    <x v="103"/>
    <s v="106000 Completed Constr not Classfd"/>
    <n v="1"/>
    <n v="0"/>
    <n v="0"/>
    <n v="0"/>
    <n v="0"/>
    <n v="0"/>
    <n v="0"/>
    <n v="0"/>
    <s v="Wyoming"/>
    <d v="2021-12-01T00:00:00"/>
    <x v="0"/>
    <x v="10"/>
    <x v="2"/>
    <s v="Cheyenne Light Fuel &amp; Power Co"/>
    <x v="5"/>
    <x v="44"/>
  </r>
  <r>
    <n v="5"/>
    <n v="103"/>
    <x v="103"/>
    <s v="106000 Completed Constr not Classfd"/>
    <n v="1"/>
    <n v="0"/>
    <n v="0"/>
    <n v="0"/>
    <n v="0"/>
    <n v="0"/>
    <n v="0"/>
    <n v="0"/>
    <s v="Wyoming"/>
    <d v="2021-12-01T00:00:00"/>
    <x v="0"/>
    <x v="11"/>
    <x v="2"/>
    <s v="Cheyenne Light Fuel &amp; Power Co"/>
    <x v="5"/>
    <x v="44"/>
  </r>
  <r>
    <n v="5"/>
    <n v="103"/>
    <x v="103"/>
    <s v="106000 Completed Constr not Classfd"/>
    <n v="1"/>
    <n v="0"/>
    <n v="0"/>
    <n v="0"/>
    <n v="0"/>
    <n v="0"/>
    <n v="0"/>
    <n v="0"/>
    <s v="Wyoming"/>
    <d v="2021-12-01T00:00:00"/>
    <x v="0"/>
    <x v="12"/>
    <x v="2"/>
    <s v="Cheyenne Light Fuel &amp; Power Co"/>
    <x v="5"/>
    <x v="44"/>
  </r>
  <r>
    <n v="5"/>
    <n v="103"/>
    <x v="104"/>
    <s v="106000 Completed Constr not Classfd"/>
    <n v="1"/>
    <n v="0"/>
    <n v="0"/>
    <n v="0"/>
    <n v="0"/>
    <n v="0"/>
    <n v="0"/>
    <n v="0"/>
    <s v="Wyoming"/>
    <d v="2021-12-01T00:00:00"/>
    <x v="0"/>
    <x v="0"/>
    <x v="2"/>
    <s v="Cheyenne Light Fuel &amp; Power Co"/>
    <x v="5"/>
    <x v="44"/>
  </r>
  <r>
    <n v="5"/>
    <n v="103"/>
    <x v="104"/>
    <s v="106000 Completed Constr not Classfd"/>
    <n v="1"/>
    <n v="0"/>
    <n v="0"/>
    <n v="0"/>
    <n v="0"/>
    <n v="0"/>
    <n v="0"/>
    <n v="0"/>
    <s v="Wyoming"/>
    <d v="2021-12-01T00:00:00"/>
    <x v="0"/>
    <x v="1"/>
    <x v="2"/>
    <s v="Cheyenne Light Fuel &amp; Power Co"/>
    <x v="5"/>
    <x v="44"/>
  </r>
  <r>
    <n v="5"/>
    <n v="103"/>
    <x v="104"/>
    <s v="106000 Completed Constr not Classfd"/>
    <n v="1"/>
    <n v="0"/>
    <n v="0"/>
    <n v="0"/>
    <n v="0"/>
    <n v="0"/>
    <n v="0"/>
    <n v="0"/>
    <s v="Wyoming"/>
    <d v="2021-12-01T00:00:00"/>
    <x v="0"/>
    <x v="2"/>
    <x v="2"/>
    <s v="Cheyenne Light Fuel &amp; Power Co"/>
    <x v="5"/>
    <x v="44"/>
  </r>
  <r>
    <n v="5"/>
    <n v="103"/>
    <x v="104"/>
    <s v="106000 Completed Constr not Classfd"/>
    <n v="1"/>
    <n v="0"/>
    <n v="0"/>
    <n v="0"/>
    <n v="0"/>
    <n v="0"/>
    <n v="0"/>
    <n v="0"/>
    <s v="Wyoming"/>
    <d v="2021-12-01T00:00:00"/>
    <x v="0"/>
    <x v="3"/>
    <x v="2"/>
    <s v="Cheyenne Light Fuel &amp; Power Co"/>
    <x v="5"/>
    <x v="44"/>
  </r>
  <r>
    <n v="5"/>
    <n v="103"/>
    <x v="104"/>
    <s v="106000 Completed Constr not Classfd"/>
    <n v="1"/>
    <n v="0"/>
    <n v="0"/>
    <n v="0"/>
    <n v="0"/>
    <n v="0"/>
    <n v="0"/>
    <n v="0"/>
    <s v="Wyoming"/>
    <d v="2021-12-01T00:00:00"/>
    <x v="0"/>
    <x v="4"/>
    <x v="2"/>
    <s v="Cheyenne Light Fuel &amp; Power Co"/>
    <x v="5"/>
    <x v="44"/>
  </r>
  <r>
    <n v="5"/>
    <n v="103"/>
    <x v="104"/>
    <s v="106000 Completed Constr not Classfd"/>
    <n v="1"/>
    <n v="0"/>
    <n v="0"/>
    <n v="0"/>
    <n v="0"/>
    <n v="0"/>
    <n v="0"/>
    <n v="0"/>
    <s v="Wyoming"/>
    <d v="2021-12-01T00:00:00"/>
    <x v="0"/>
    <x v="5"/>
    <x v="2"/>
    <s v="Cheyenne Light Fuel &amp; Power Co"/>
    <x v="5"/>
    <x v="44"/>
  </r>
  <r>
    <n v="5"/>
    <n v="103"/>
    <x v="104"/>
    <s v="106000 Completed Constr not Classfd"/>
    <n v="1"/>
    <n v="0"/>
    <n v="0"/>
    <n v="0"/>
    <n v="0"/>
    <n v="0"/>
    <n v="0"/>
    <n v="0"/>
    <s v="Wyoming"/>
    <d v="2021-12-01T00:00:00"/>
    <x v="0"/>
    <x v="6"/>
    <x v="2"/>
    <s v="Cheyenne Light Fuel &amp; Power Co"/>
    <x v="5"/>
    <x v="44"/>
  </r>
  <r>
    <n v="5"/>
    <n v="103"/>
    <x v="104"/>
    <s v="106000 Completed Constr not Classfd"/>
    <n v="1"/>
    <n v="0"/>
    <n v="0"/>
    <n v="0"/>
    <n v="0"/>
    <n v="0"/>
    <n v="0"/>
    <n v="0"/>
    <s v="Wyoming"/>
    <d v="2021-12-01T00:00:00"/>
    <x v="0"/>
    <x v="7"/>
    <x v="2"/>
    <s v="Cheyenne Light Fuel &amp; Power Co"/>
    <x v="5"/>
    <x v="44"/>
  </r>
  <r>
    <n v="5"/>
    <n v="103"/>
    <x v="104"/>
    <s v="106000 Completed Constr not Classfd"/>
    <n v="1"/>
    <n v="0"/>
    <n v="0"/>
    <n v="0"/>
    <n v="0"/>
    <n v="0"/>
    <n v="0"/>
    <n v="0"/>
    <s v="Wyoming"/>
    <d v="2021-12-01T00:00:00"/>
    <x v="0"/>
    <x v="8"/>
    <x v="2"/>
    <s v="Cheyenne Light Fuel &amp; Power Co"/>
    <x v="5"/>
    <x v="44"/>
  </r>
  <r>
    <n v="5"/>
    <n v="103"/>
    <x v="104"/>
    <s v="106000 Completed Constr not Classfd"/>
    <n v="1"/>
    <n v="0"/>
    <n v="0"/>
    <n v="0"/>
    <n v="0"/>
    <n v="0"/>
    <n v="0"/>
    <n v="0"/>
    <s v="Wyoming"/>
    <d v="2021-12-01T00:00:00"/>
    <x v="0"/>
    <x v="9"/>
    <x v="2"/>
    <s v="Cheyenne Light Fuel &amp; Power Co"/>
    <x v="5"/>
    <x v="44"/>
  </r>
  <r>
    <n v="5"/>
    <n v="103"/>
    <x v="104"/>
    <s v="106000 Completed Constr not Classfd"/>
    <n v="1"/>
    <n v="0"/>
    <n v="0"/>
    <n v="0"/>
    <n v="0"/>
    <n v="0"/>
    <n v="0"/>
    <n v="0"/>
    <s v="Wyoming"/>
    <d v="2021-12-01T00:00:00"/>
    <x v="0"/>
    <x v="10"/>
    <x v="2"/>
    <s v="Cheyenne Light Fuel &amp; Power Co"/>
    <x v="5"/>
    <x v="44"/>
  </r>
  <r>
    <n v="5"/>
    <n v="103"/>
    <x v="104"/>
    <s v="106000 Completed Constr not Classfd"/>
    <n v="1"/>
    <n v="0"/>
    <n v="0"/>
    <n v="0"/>
    <n v="0"/>
    <n v="0"/>
    <n v="0"/>
    <n v="0"/>
    <s v="Wyoming"/>
    <d v="2021-12-01T00:00:00"/>
    <x v="0"/>
    <x v="11"/>
    <x v="2"/>
    <s v="Cheyenne Light Fuel &amp; Power Co"/>
    <x v="5"/>
    <x v="44"/>
  </r>
  <r>
    <n v="5"/>
    <n v="103"/>
    <x v="104"/>
    <s v="106000 Completed Constr not Classfd"/>
    <n v="1"/>
    <n v="0"/>
    <n v="0"/>
    <n v="0"/>
    <n v="0"/>
    <n v="0"/>
    <n v="0"/>
    <n v="0"/>
    <s v="Wyoming"/>
    <d v="2021-12-01T00:00:00"/>
    <x v="0"/>
    <x v="12"/>
    <x v="2"/>
    <s v="Cheyenne Light Fuel &amp; Power Co"/>
    <x v="5"/>
    <x v="44"/>
  </r>
  <r>
    <n v="5"/>
    <n v="103"/>
    <x v="105"/>
    <s v="106000 Completed Constr not Classfd"/>
    <n v="1"/>
    <n v="0"/>
    <n v="0"/>
    <n v="0"/>
    <n v="0"/>
    <n v="0"/>
    <n v="0"/>
    <n v="0"/>
    <s v="Wyoming"/>
    <d v="2021-12-01T00:00:00"/>
    <x v="0"/>
    <x v="0"/>
    <x v="2"/>
    <s v="Cheyenne Light Fuel &amp; Power Co"/>
    <x v="5"/>
    <x v="44"/>
  </r>
  <r>
    <n v="5"/>
    <n v="103"/>
    <x v="105"/>
    <s v="106000 Completed Constr not Classfd"/>
    <n v="1"/>
    <n v="0"/>
    <n v="0"/>
    <n v="0"/>
    <n v="0"/>
    <n v="0"/>
    <n v="0"/>
    <n v="0"/>
    <s v="Wyoming"/>
    <d v="2021-12-01T00:00:00"/>
    <x v="0"/>
    <x v="1"/>
    <x v="2"/>
    <s v="Cheyenne Light Fuel &amp; Power Co"/>
    <x v="5"/>
    <x v="44"/>
  </r>
  <r>
    <n v="5"/>
    <n v="103"/>
    <x v="105"/>
    <s v="106000 Completed Constr not Classfd"/>
    <n v="1"/>
    <n v="0"/>
    <n v="0"/>
    <n v="0"/>
    <n v="0"/>
    <n v="0"/>
    <n v="0"/>
    <n v="0"/>
    <s v="Wyoming"/>
    <d v="2021-12-01T00:00:00"/>
    <x v="0"/>
    <x v="2"/>
    <x v="2"/>
    <s v="Cheyenne Light Fuel &amp; Power Co"/>
    <x v="5"/>
    <x v="44"/>
  </r>
  <r>
    <n v="5"/>
    <n v="103"/>
    <x v="105"/>
    <s v="106000 Completed Constr not Classfd"/>
    <n v="1"/>
    <n v="0"/>
    <n v="0"/>
    <n v="0"/>
    <n v="0"/>
    <n v="0"/>
    <n v="0"/>
    <n v="0"/>
    <s v="Wyoming"/>
    <d v="2021-12-01T00:00:00"/>
    <x v="0"/>
    <x v="3"/>
    <x v="2"/>
    <s v="Cheyenne Light Fuel &amp; Power Co"/>
    <x v="5"/>
    <x v="44"/>
  </r>
  <r>
    <n v="5"/>
    <n v="103"/>
    <x v="105"/>
    <s v="106000 Completed Constr not Classfd"/>
    <n v="1"/>
    <n v="0"/>
    <n v="0"/>
    <n v="0"/>
    <n v="0"/>
    <n v="0"/>
    <n v="0"/>
    <n v="0"/>
    <s v="Wyoming"/>
    <d v="2021-12-01T00:00:00"/>
    <x v="0"/>
    <x v="4"/>
    <x v="2"/>
    <s v="Cheyenne Light Fuel &amp; Power Co"/>
    <x v="5"/>
    <x v="44"/>
  </r>
  <r>
    <n v="5"/>
    <n v="103"/>
    <x v="105"/>
    <s v="106000 Completed Constr not Classfd"/>
    <n v="1"/>
    <n v="0"/>
    <n v="0"/>
    <n v="0"/>
    <n v="0"/>
    <n v="0"/>
    <n v="0"/>
    <n v="0"/>
    <s v="Wyoming"/>
    <d v="2021-12-01T00:00:00"/>
    <x v="0"/>
    <x v="5"/>
    <x v="2"/>
    <s v="Cheyenne Light Fuel &amp; Power Co"/>
    <x v="5"/>
    <x v="44"/>
  </r>
  <r>
    <n v="5"/>
    <n v="103"/>
    <x v="105"/>
    <s v="106000 Completed Constr not Classfd"/>
    <n v="1"/>
    <n v="0"/>
    <n v="0"/>
    <n v="0"/>
    <n v="0"/>
    <n v="0"/>
    <n v="0"/>
    <n v="0"/>
    <s v="Wyoming"/>
    <d v="2021-12-01T00:00:00"/>
    <x v="0"/>
    <x v="6"/>
    <x v="2"/>
    <s v="Cheyenne Light Fuel &amp; Power Co"/>
    <x v="5"/>
    <x v="44"/>
  </r>
  <r>
    <n v="5"/>
    <n v="103"/>
    <x v="105"/>
    <s v="106000 Completed Constr not Classfd"/>
    <n v="1"/>
    <n v="0"/>
    <n v="0"/>
    <n v="0"/>
    <n v="0"/>
    <n v="0"/>
    <n v="0"/>
    <n v="0"/>
    <s v="Wyoming"/>
    <d v="2021-12-01T00:00:00"/>
    <x v="0"/>
    <x v="7"/>
    <x v="2"/>
    <s v="Cheyenne Light Fuel &amp; Power Co"/>
    <x v="5"/>
    <x v="44"/>
  </r>
  <r>
    <n v="5"/>
    <n v="103"/>
    <x v="105"/>
    <s v="106000 Completed Constr not Classfd"/>
    <n v="1"/>
    <n v="0"/>
    <n v="0"/>
    <n v="0"/>
    <n v="0"/>
    <n v="0"/>
    <n v="0"/>
    <n v="0"/>
    <s v="Wyoming"/>
    <d v="2021-12-01T00:00:00"/>
    <x v="0"/>
    <x v="8"/>
    <x v="2"/>
    <s v="Cheyenne Light Fuel &amp; Power Co"/>
    <x v="5"/>
    <x v="44"/>
  </r>
  <r>
    <n v="5"/>
    <n v="103"/>
    <x v="105"/>
    <s v="106000 Completed Constr not Classfd"/>
    <n v="1"/>
    <n v="0"/>
    <n v="0"/>
    <n v="0"/>
    <n v="0"/>
    <n v="0"/>
    <n v="0"/>
    <n v="0"/>
    <s v="Wyoming"/>
    <d v="2021-12-01T00:00:00"/>
    <x v="0"/>
    <x v="9"/>
    <x v="2"/>
    <s v="Cheyenne Light Fuel &amp; Power Co"/>
    <x v="5"/>
    <x v="44"/>
  </r>
  <r>
    <n v="5"/>
    <n v="103"/>
    <x v="105"/>
    <s v="106000 Completed Constr not Classfd"/>
    <n v="1"/>
    <n v="0"/>
    <n v="0"/>
    <n v="0"/>
    <n v="0"/>
    <n v="0"/>
    <n v="0"/>
    <n v="0"/>
    <s v="Wyoming"/>
    <d v="2021-12-01T00:00:00"/>
    <x v="0"/>
    <x v="10"/>
    <x v="2"/>
    <s v="Cheyenne Light Fuel &amp; Power Co"/>
    <x v="5"/>
    <x v="44"/>
  </r>
  <r>
    <n v="5"/>
    <n v="103"/>
    <x v="105"/>
    <s v="106000 Completed Constr not Classfd"/>
    <n v="1"/>
    <n v="0"/>
    <n v="0"/>
    <n v="0"/>
    <n v="0"/>
    <n v="0"/>
    <n v="0"/>
    <n v="0"/>
    <s v="Wyoming"/>
    <d v="2021-12-01T00:00:00"/>
    <x v="0"/>
    <x v="11"/>
    <x v="2"/>
    <s v="Cheyenne Light Fuel &amp; Power Co"/>
    <x v="5"/>
    <x v="44"/>
  </r>
  <r>
    <n v="5"/>
    <n v="103"/>
    <x v="105"/>
    <s v="106000 Completed Constr not Classfd"/>
    <n v="1"/>
    <n v="0"/>
    <n v="0"/>
    <n v="0"/>
    <n v="0"/>
    <n v="0"/>
    <n v="0"/>
    <n v="0"/>
    <s v="Wyoming"/>
    <d v="2021-12-01T00:00:00"/>
    <x v="0"/>
    <x v="12"/>
    <x v="2"/>
    <s v="Cheyenne Light Fuel &amp; Power Co"/>
    <x v="5"/>
    <x v="44"/>
  </r>
  <r>
    <n v="5"/>
    <n v="103"/>
    <x v="106"/>
    <s v="106000 Completed Constr not Classfd"/>
    <n v="1"/>
    <n v="0"/>
    <n v="0"/>
    <n v="0"/>
    <n v="0"/>
    <n v="0"/>
    <n v="0"/>
    <n v="0"/>
    <s v="Wyoming"/>
    <d v="2021-12-01T00:00:00"/>
    <x v="0"/>
    <x v="0"/>
    <x v="2"/>
    <s v="Cheyenne Light Fuel &amp; Power Co"/>
    <x v="5"/>
    <x v="44"/>
  </r>
  <r>
    <n v="5"/>
    <n v="103"/>
    <x v="106"/>
    <s v="106000 Completed Constr not Classfd"/>
    <n v="1"/>
    <n v="0"/>
    <n v="0"/>
    <n v="0"/>
    <n v="0"/>
    <n v="0"/>
    <n v="0"/>
    <n v="0"/>
    <s v="Wyoming"/>
    <d v="2021-12-01T00:00:00"/>
    <x v="0"/>
    <x v="1"/>
    <x v="2"/>
    <s v="Cheyenne Light Fuel &amp; Power Co"/>
    <x v="5"/>
    <x v="44"/>
  </r>
  <r>
    <n v="5"/>
    <n v="103"/>
    <x v="106"/>
    <s v="106000 Completed Constr not Classfd"/>
    <n v="1"/>
    <n v="0"/>
    <n v="0"/>
    <n v="0"/>
    <n v="0"/>
    <n v="0"/>
    <n v="0"/>
    <n v="0"/>
    <s v="Wyoming"/>
    <d v="2021-12-01T00:00:00"/>
    <x v="0"/>
    <x v="2"/>
    <x v="2"/>
    <s v="Cheyenne Light Fuel &amp; Power Co"/>
    <x v="5"/>
    <x v="44"/>
  </r>
  <r>
    <n v="5"/>
    <n v="103"/>
    <x v="106"/>
    <s v="106000 Completed Constr not Classfd"/>
    <n v="1"/>
    <n v="0"/>
    <n v="0"/>
    <n v="0"/>
    <n v="0"/>
    <n v="0"/>
    <n v="0"/>
    <n v="0"/>
    <s v="Wyoming"/>
    <d v="2021-12-01T00:00:00"/>
    <x v="0"/>
    <x v="3"/>
    <x v="2"/>
    <s v="Cheyenne Light Fuel &amp; Power Co"/>
    <x v="5"/>
    <x v="44"/>
  </r>
  <r>
    <n v="5"/>
    <n v="103"/>
    <x v="106"/>
    <s v="106000 Completed Constr not Classfd"/>
    <n v="1"/>
    <n v="0"/>
    <n v="0"/>
    <n v="0"/>
    <n v="0"/>
    <n v="0"/>
    <n v="0"/>
    <n v="0"/>
    <s v="Wyoming"/>
    <d v="2021-12-01T00:00:00"/>
    <x v="0"/>
    <x v="4"/>
    <x v="2"/>
    <s v="Cheyenne Light Fuel &amp; Power Co"/>
    <x v="5"/>
    <x v="44"/>
  </r>
  <r>
    <n v="5"/>
    <n v="103"/>
    <x v="106"/>
    <s v="106000 Completed Constr not Classfd"/>
    <n v="1"/>
    <n v="0"/>
    <n v="0"/>
    <n v="0"/>
    <n v="0"/>
    <n v="0"/>
    <n v="0"/>
    <n v="0"/>
    <s v="Wyoming"/>
    <d v="2021-12-01T00:00:00"/>
    <x v="0"/>
    <x v="5"/>
    <x v="2"/>
    <s v="Cheyenne Light Fuel &amp; Power Co"/>
    <x v="5"/>
    <x v="44"/>
  </r>
  <r>
    <n v="5"/>
    <n v="103"/>
    <x v="106"/>
    <s v="106000 Completed Constr not Classfd"/>
    <n v="1"/>
    <n v="0"/>
    <n v="0"/>
    <n v="0"/>
    <n v="0"/>
    <n v="0"/>
    <n v="0"/>
    <n v="0"/>
    <s v="Wyoming"/>
    <d v="2021-12-01T00:00:00"/>
    <x v="0"/>
    <x v="6"/>
    <x v="2"/>
    <s v="Cheyenne Light Fuel &amp; Power Co"/>
    <x v="5"/>
    <x v="44"/>
  </r>
  <r>
    <n v="5"/>
    <n v="103"/>
    <x v="106"/>
    <s v="106000 Completed Constr not Classfd"/>
    <n v="1"/>
    <n v="0"/>
    <n v="0"/>
    <n v="0"/>
    <n v="0"/>
    <n v="0"/>
    <n v="0"/>
    <n v="0"/>
    <s v="Wyoming"/>
    <d v="2021-12-01T00:00:00"/>
    <x v="0"/>
    <x v="7"/>
    <x v="2"/>
    <s v="Cheyenne Light Fuel &amp; Power Co"/>
    <x v="5"/>
    <x v="44"/>
  </r>
  <r>
    <n v="5"/>
    <n v="103"/>
    <x v="106"/>
    <s v="106000 Completed Constr not Classfd"/>
    <n v="1"/>
    <n v="0"/>
    <n v="0"/>
    <n v="0"/>
    <n v="0"/>
    <n v="0"/>
    <n v="0"/>
    <n v="0"/>
    <s v="Wyoming"/>
    <d v="2021-12-01T00:00:00"/>
    <x v="0"/>
    <x v="8"/>
    <x v="2"/>
    <s v="Cheyenne Light Fuel &amp; Power Co"/>
    <x v="5"/>
    <x v="44"/>
  </r>
  <r>
    <n v="5"/>
    <n v="103"/>
    <x v="106"/>
    <s v="106000 Completed Constr not Classfd"/>
    <n v="1"/>
    <n v="0"/>
    <n v="0"/>
    <n v="0"/>
    <n v="0"/>
    <n v="0"/>
    <n v="0"/>
    <n v="0"/>
    <s v="Wyoming"/>
    <d v="2021-12-01T00:00:00"/>
    <x v="0"/>
    <x v="9"/>
    <x v="2"/>
    <s v="Cheyenne Light Fuel &amp; Power Co"/>
    <x v="5"/>
    <x v="44"/>
  </r>
  <r>
    <n v="5"/>
    <n v="103"/>
    <x v="106"/>
    <s v="106000 Completed Constr not Classfd"/>
    <n v="1"/>
    <n v="0"/>
    <n v="0"/>
    <n v="0"/>
    <n v="0"/>
    <n v="0"/>
    <n v="0"/>
    <n v="0"/>
    <s v="Wyoming"/>
    <d v="2021-12-01T00:00:00"/>
    <x v="0"/>
    <x v="10"/>
    <x v="2"/>
    <s v="Cheyenne Light Fuel &amp; Power Co"/>
    <x v="5"/>
    <x v="44"/>
  </r>
  <r>
    <n v="5"/>
    <n v="103"/>
    <x v="106"/>
    <s v="106000 Completed Constr not Classfd"/>
    <n v="1"/>
    <n v="0"/>
    <n v="0"/>
    <n v="0"/>
    <n v="0"/>
    <n v="0"/>
    <n v="0"/>
    <n v="0"/>
    <s v="Wyoming"/>
    <d v="2021-12-01T00:00:00"/>
    <x v="0"/>
    <x v="11"/>
    <x v="2"/>
    <s v="Cheyenne Light Fuel &amp; Power Co"/>
    <x v="5"/>
    <x v="44"/>
  </r>
  <r>
    <n v="5"/>
    <n v="103"/>
    <x v="106"/>
    <s v="106000 Completed Constr not Classfd"/>
    <n v="1"/>
    <n v="0"/>
    <n v="0"/>
    <n v="0"/>
    <n v="0"/>
    <n v="0"/>
    <n v="0"/>
    <n v="0"/>
    <s v="Wyoming"/>
    <d v="2021-12-01T00:00:00"/>
    <x v="0"/>
    <x v="12"/>
    <x v="2"/>
    <s v="Cheyenne Light Fuel &amp; Power Co"/>
    <x v="5"/>
    <x v="44"/>
  </r>
  <r>
    <n v="5"/>
    <n v="103"/>
    <x v="107"/>
    <s v="106000 Completed Constr not Classfd"/>
    <n v="1"/>
    <n v="0"/>
    <n v="0"/>
    <n v="0"/>
    <n v="0"/>
    <n v="0"/>
    <n v="0"/>
    <n v="0"/>
    <s v="Wyoming"/>
    <d v="2021-12-01T00:00:00"/>
    <x v="0"/>
    <x v="0"/>
    <x v="2"/>
    <s v="Cheyenne Light Fuel &amp; Power Co"/>
    <x v="5"/>
    <x v="44"/>
  </r>
  <r>
    <n v="5"/>
    <n v="103"/>
    <x v="107"/>
    <s v="106000 Completed Constr not Classfd"/>
    <n v="1"/>
    <n v="0"/>
    <n v="0"/>
    <n v="0"/>
    <n v="0"/>
    <n v="0"/>
    <n v="0"/>
    <n v="0"/>
    <s v="Wyoming"/>
    <d v="2021-12-01T00:00:00"/>
    <x v="0"/>
    <x v="1"/>
    <x v="2"/>
    <s v="Cheyenne Light Fuel &amp; Power Co"/>
    <x v="5"/>
    <x v="44"/>
  </r>
  <r>
    <n v="5"/>
    <n v="103"/>
    <x v="107"/>
    <s v="106000 Completed Constr not Classfd"/>
    <n v="1"/>
    <n v="0"/>
    <n v="0"/>
    <n v="0"/>
    <n v="0"/>
    <n v="0"/>
    <n v="0"/>
    <n v="0"/>
    <s v="Wyoming"/>
    <d v="2021-12-01T00:00:00"/>
    <x v="0"/>
    <x v="2"/>
    <x v="2"/>
    <s v="Cheyenne Light Fuel &amp; Power Co"/>
    <x v="5"/>
    <x v="44"/>
  </r>
  <r>
    <n v="5"/>
    <n v="103"/>
    <x v="107"/>
    <s v="106000 Completed Constr not Classfd"/>
    <n v="1"/>
    <n v="0"/>
    <n v="0"/>
    <n v="0"/>
    <n v="0"/>
    <n v="0"/>
    <n v="0"/>
    <n v="0"/>
    <s v="Wyoming"/>
    <d v="2021-12-01T00:00:00"/>
    <x v="0"/>
    <x v="3"/>
    <x v="2"/>
    <s v="Cheyenne Light Fuel &amp; Power Co"/>
    <x v="5"/>
    <x v="44"/>
  </r>
  <r>
    <n v="5"/>
    <n v="103"/>
    <x v="107"/>
    <s v="106000 Completed Constr not Classfd"/>
    <n v="1"/>
    <n v="0"/>
    <n v="0"/>
    <n v="0"/>
    <n v="0"/>
    <n v="0"/>
    <n v="0"/>
    <n v="0"/>
    <s v="Wyoming"/>
    <d v="2021-12-01T00:00:00"/>
    <x v="0"/>
    <x v="4"/>
    <x v="2"/>
    <s v="Cheyenne Light Fuel &amp; Power Co"/>
    <x v="5"/>
    <x v="44"/>
  </r>
  <r>
    <n v="5"/>
    <n v="103"/>
    <x v="107"/>
    <s v="106000 Completed Constr not Classfd"/>
    <n v="1"/>
    <n v="0"/>
    <n v="0"/>
    <n v="0"/>
    <n v="0"/>
    <n v="0"/>
    <n v="0"/>
    <n v="0"/>
    <s v="Wyoming"/>
    <d v="2021-12-01T00:00:00"/>
    <x v="0"/>
    <x v="5"/>
    <x v="2"/>
    <s v="Cheyenne Light Fuel &amp; Power Co"/>
    <x v="5"/>
    <x v="44"/>
  </r>
  <r>
    <n v="5"/>
    <n v="103"/>
    <x v="107"/>
    <s v="106000 Completed Constr not Classfd"/>
    <n v="1"/>
    <n v="0"/>
    <n v="0"/>
    <n v="0"/>
    <n v="0"/>
    <n v="0"/>
    <n v="0"/>
    <n v="0"/>
    <s v="Wyoming"/>
    <d v="2021-12-01T00:00:00"/>
    <x v="0"/>
    <x v="6"/>
    <x v="2"/>
    <s v="Cheyenne Light Fuel &amp; Power Co"/>
    <x v="5"/>
    <x v="44"/>
  </r>
  <r>
    <n v="5"/>
    <n v="103"/>
    <x v="107"/>
    <s v="106000 Completed Constr not Classfd"/>
    <n v="1"/>
    <n v="0"/>
    <n v="0"/>
    <n v="0"/>
    <n v="0"/>
    <n v="0"/>
    <n v="0"/>
    <n v="0"/>
    <s v="Wyoming"/>
    <d v="2021-12-01T00:00:00"/>
    <x v="0"/>
    <x v="7"/>
    <x v="2"/>
    <s v="Cheyenne Light Fuel &amp; Power Co"/>
    <x v="5"/>
    <x v="44"/>
  </r>
  <r>
    <n v="5"/>
    <n v="103"/>
    <x v="107"/>
    <s v="106000 Completed Constr not Classfd"/>
    <n v="1"/>
    <n v="0"/>
    <n v="0"/>
    <n v="0"/>
    <n v="0"/>
    <n v="0"/>
    <n v="0"/>
    <n v="0"/>
    <s v="Wyoming"/>
    <d v="2021-12-01T00:00:00"/>
    <x v="0"/>
    <x v="8"/>
    <x v="2"/>
    <s v="Cheyenne Light Fuel &amp; Power Co"/>
    <x v="5"/>
    <x v="44"/>
  </r>
  <r>
    <n v="5"/>
    <n v="103"/>
    <x v="107"/>
    <s v="106000 Completed Constr not Classfd"/>
    <n v="1"/>
    <n v="0"/>
    <n v="0"/>
    <n v="0"/>
    <n v="0"/>
    <n v="0"/>
    <n v="0"/>
    <n v="0"/>
    <s v="Wyoming"/>
    <d v="2021-12-01T00:00:00"/>
    <x v="0"/>
    <x v="9"/>
    <x v="2"/>
    <s v="Cheyenne Light Fuel &amp; Power Co"/>
    <x v="5"/>
    <x v="44"/>
  </r>
  <r>
    <n v="5"/>
    <n v="103"/>
    <x v="107"/>
    <s v="106000 Completed Constr not Classfd"/>
    <n v="1"/>
    <n v="0"/>
    <n v="0"/>
    <n v="0"/>
    <n v="0"/>
    <n v="0"/>
    <n v="0"/>
    <n v="0"/>
    <s v="Wyoming"/>
    <d v="2021-12-01T00:00:00"/>
    <x v="0"/>
    <x v="10"/>
    <x v="2"/>
    <s v="Cheyenne Light Fuel &amp; Power Co"/>
    <x v="5"/>
    <x v="44"/>
  </r>
  <r>
    <n v="5"/>
    <n v="103"/>
    <x v="107"/>
    <s v="106000 Completed Constr not Classfd"/>
    <n v="1"/>
    <n v="0"/>
    <n v="0"/>
    <n v="0"/>
    <n v="0"/>
    <n v="0"/>
    <n v="0"/>
    <n v="0"/>
    <s v="Wyoming"/>
    <d v="2021-12-01T00:00:00"/>
    <x v="0"/>
    <x v="11"/>
    <x v="2"/>
    <s v="Cheyenne Light Fuel &amp; Power Co"/>
    <x v="5"/>
    <x v="44"/>
  </r>
  <r>
    <n v="5"/>
    <n v="103"/>
    <x v="107"/>
    <s v="106000 Completed Constr not Classfd"/>
    <n v="1"/>
    <n v="0"/>
    <n v="0"/>
    <n v="0"/>
    <n v="0"/>
    <n v="0"/>
    <n v="0"/>
    <n v="0"/>
    <s v="Wyoming"/>
    <d v="2021-12-01T00:00:00"/>
    <x v="0"/>
    <x v="12"/>
    <x v="2"/>
    <s v="Cheyenne Light Fuel &amp; Power Co"/>
    <x v="5"/>
    <x v="44"/>
  </r>
  <r>
    <n v="5"/>
    <n v="103"/>
    <x v="108"/>
    <s v="106000 Completed Constr not Classfd"/>
    <n v="1"/>
    <n v="0"/>
    <n v="0"/>
    <n v="0"/>
    <n v="0"/>
    <n v="0"/>
    <n v="0"/>
    <n v="0"/>
    <s v="Wyoming"/>
    <d v="2021-12-01T00:00:00"/>
    <x v="0"/>
    <x v="0"/>
    <x v="2"/>
    <s v="Cheyenne Light Fuel &amp; Power Co"/>
    <x v="5"/>
    <x v="45"/>
  </r>
  <r>
    <n v="5"/>
    <n v="103"/>
    <x v="108"/>
    <s v="106000 Completed Constr not Classfd"/>
    <n v="1"/>
    <n v="0"/>
    <n v="0"/>
    <n v="0"/>
    <n v="0"/>
    <n v="0"/>
    <n v="0"/>
    <n v="0"/>
    <s v="Wyoming"/>
    <d v="2021-12-01T00:00:00"/>
    <x v="0"/>
    <x v="1"/>
    <x v="2"/>
    <s v="Cheyenne Light Fuel &amp; Power Co"/>
    <x v="5"/>
    <x v="45"/>
  </r>
  <r>
    <n v="5"/>
    <n v="103"/>
    <x v="108"/>
    <s v="106000 Completed Constr not Classfd"/>
    <n v="1"/>
    <n v="0"/>
    <n v="0"/>
    <n v="0"/>
    <n v="0"/>
    <n v="0"/>
    <n v="0"/>
    <n v="0"/>
    <s v="Wyoming"/>
    <d v="2021-12-01T00:00:00"/>
    <x v="0"/>
    <x v="2"/>
    <x v="2"/>
    <s v="Cheyenne Light Fuel &amp; Power Co"/>
    <x v="5"/>
    <x v="45"/>
  </r>
  <r>
    <n v="5"/>
    <n v="103"/>
    <x v="108"/>
    <s v="106000 Completed Constr not Classfd"/>
    <n v="1"/>
    <n v="0"/>
    <n v="0"/>
    <n v="0"/>
    <n v="0"/>
    <n v="0"/>
    <n v="0"/>
    <n v="0"/>
    <s v="Wyoming"/>
    <d v="2021-12-01T00:00:00"/>
    <x v="0"/>
    <x v="3"/>
    <x v="2"/>
    <s v="Cheyenne Light Fuel &amp; Power Co"/>
    <x v="5"/>
    <x v="45"/>
  </r>
  <r>
    <n v="5"/>
    <n v="103"/>
    <x v="108"/>
    <s v="106000 Completed Constr not Classfd"/>
    <n v="1"/>
    <n v="0"/>
    <n v="0"/>
    <n v="0"/>
    <n v="0"/>
    <n v="0"/>
    <n v="0"/>
    <n v="0"/>
    <s v="Wyoming"/>
    <d v="2021-12-01T00:00:00"/>
    <x v="0"/>
    <x v="4"/>
    <x v="2"/>
    <s v="Cheyenne Light Fuel &amp; Power Co"/>
    <x v="5"/>
    <x v="45"/>
  </r>
  <r>
    <n v="5"/>
    <n v="103"/>
    <x v="108"/>
    <s v="106000 Completed Constr not Classfd"/>
    <n v="1"/>
    <n v="0"/>
    <n v="0"/>
    <n v="0"/>
    <n v="0"/>
    <n v="0"/>
    <n v="0"/>
    <n v="0"/>
    <s v="Wyoming"/>
    <d v="2021-12-01T00:00:00"/>
    <x v="0"/>
    <x v="5"/>
    <x v="2"/>
    <s v="Cheyenne Light Fuel &amp; Power Co"/>
    <x v="5"/>
    <x v="45"/>
  </r>
  <r>
    <n v="5"/>
    <n v="103"/>
    <x v="108"/>
    <s v="106000 Completed Constr not Classfd"/>
    <n v="1"/>
    <n v="0"/>
    <n v="0"/>
    <n v="0"/>
    <n v="0"/>
    <n v="0"/>
    <n v="0"/>
    <n v="0"/>
    <s v="Wyoming"/>
    <d v="2021-12-01T00:00:00"/>
    <x v="0"/>
    <x v="6"/>
    <x v="2"/>
    <s v="Cheyenne Light Fuel &amp; Power Co"/>
    <x v="5"/>
    <x v="45"/>
  </r>
  <r>
    <n v="5"/>
    <n v="103"/>
    <x v="108"/>
    <s v="106000 Completed Constr not Classfd"/>
    <n v="1"/>
    <n v="0"/>
    <n v="0"/>
    <n v="0"/>
    <n v="0"/>
    <n v="0"/>
    <n v="0"/>
    <n v="0"/>
    <s v="Wyoming"/>
    <d v="2021-12-01T00:00:00"/>
    <x v="0"/>
    <x v="7"/>
    <x v="2"/>
    <s v="Cheyenne Light Fuel &amp; Power Co"/>
    <x v="5"/>
    <x v="45"/>
  </r>
  <r>
    <n v="5"/>
    <n v="103"/>
    <x v="108"/>
    <s v="106000 Completed Constr not Classfd"/>
    <n v="1"/>
    <n v="0"/>
    <n v="0"/>
    <n v="0"/>
    <n v="0"/>
    <n v="0"/>
    <n v="0"/>
    <n v="0"/>
    <s v="Wyoming"/>
    <d v="2021-12-01T00:00:00"/>
    <x v="0"/>
    <x v="8"/>
    <x v="2"/>
    <s v="Cheyenne Light Fuel &amp; Power Co"/>
    <x v="5"/>
    <x v="45"/>
  </r>
  <r>
    <n v="5"/>
    <n v="103"/>
    <x v="108"/>
    <s v="106000 Completed Constr not Classfd"/>
    <n v="1"/>
    <n v="0"/>
    <n v="0"/>
    <n v="0"/>
    <n v="0"/>
    <n v="0"/>
    <n v="0"/>
    <n v="0"/>
    <s v="Wyoming"/>
    <d v="2021-12-01T00:00:00"/>
    <x v="0"/>
    <x v="9"/>
    <x v="2"/>
    <s v="Cheyenne Light Fuel &amp; Power Co"/>
    <x v="5"/>
    <x v="45"/>
  </r>
  <r>
    <n v="5"/>
    <n v="103"/>
    <x v="108"/>
    <s v="106000 Completed Constr not Classfd"/>
    <n v="1"/>
    <n v="0"/>
    <n v="0"/>
    <n v="0"/>
    <n v="0"/>
    <n v="0"/>
    <n v="0"/>
    <n v="0"/>
    <s v="Wyoming"/>
    <d v="2021-12-01T00:00:00"/>
    <x v="0"/>
    <x v="10"/>
    <x v="2"/>
    <s v="Cheyenne Light Fuel &amp; Power Co"/>
    <x v="5"/>
    <x v="45"/>
  </r>
  <r>
    <n v="5"/>
    <n v="103"/>
    <x v="108"/>
    <s v="106000 Completed Constr not Classfd"/>
    <n v="1"/>
    <n v="0"/>
    <n v="0"/>
    <n v="0"/>
    <n v="0"/>
    <n v="0"/>
    <n v="0"/>
    <n v="0"/>
    <s v="Wyoming"/>
    <d v="2021-12-01T00:00:00"/>
    <x v="0"/>
    <x v="11"/>
    <x v="2"/>
    <s v="Cheyenne Light Fuel &amp; Power Co"/>
    <x v="5"/>
    <x v="45"/>
  </r>
  <r>
    <n v="5"/>
    <n v="103"/>
    <x v="108"/>
    <s v="106000 Completed Constr not Classfd"/>
    <n v="1"/>
    <n v="0"/>
    <n v="0"/>
    <n v="0"/>
    <n v="0"/>
    <n v="0"/>
    <n v="0"/>
    <n v="0"/>
    <s v="Wyoming"/>
    <d v="2021-12-01T00:00:00"/>
    <x v="0"/>
    <x v="12"/>
    <x v="2"/>
    <s v="Cheyenne Light Fuel &amp; Power Co"/>
    <x v="5"/>
    <x v="45"/>
  </r>
  <r>
    <n v="5"/>
    <n v="103"/>
    <x v="109"/>
    <s v="106000 Completed Constr not Classfd"/>
    <n v="1"/>
    <n v="0"/>
    <n v="0"/>
    <n v="0"/>
    <n v="0"/>
    <n v="0"/>
    <n v="0"/>
    <n v="0"/>
    <s v="Wyoming"/>
    <d v="2021-12-01T00:00:00"/>
    <x v="0"/>
    <x v="0"/>
    <x v="2"/>
    <s v="Cheyenne Light Fuel &amp; Power Co"/>
    <x v="5"/>
    <x v="46"/>
  </r>
  <r>
    <n v="5"/>
    <n v="103"/>
    <x v="109"/>
    <s v="106000 Completed Constr not Classfd"/>
    <n v="1"/>
    <n v="0"/>
    <n v="0"/>
    <n v="0"/>
    <n v="0"/>
    <n v="0"/>
    <n v="0"/>
    <n v="0"/>
    <s v="Wyoming"/>
    <d v="2021-12-01T00:00:00"/>
    <x v="0"/>
    <x v="1"/>
    <x v="2"/>
    <s v="Cheyenne Light Fuel &amp; Power Co"/>
    <x v="5"/>
    <x v="46"/>
  </r>
  <r>
    <n v="5"/>
    <n v="103"/>
    <x v="109"/>
    <s v="106000 Completed Constr not Classfd"/>
    <n v="1"/>
    <n v="0"/>
    <n v="0"/>
    <n v="0"/>
    <n v="0"/>
    <n v="0"/>
    <n v="0"/>
    <n v="0"/>
    <s v="Wyoming"/>
    <d v="2021-12-01T00:00:00"/>
    <x v="0"/>
    <x v="2"/>
    <x v="2"/>
    <s v="Cheyenne Light Fuel &amp; Power Co"/>
    <x v="5"/>
    <x v="46"/>
  </r>
  <r>
    <n v="5"/>
    <n v="103"/>
    <x v="109"/>
    <s v="106000 Completed Constr not Classfd"/>
    <n v="1"/>
    <n v="0"/>
    <n v="0"/>
    <n v="0"/>
    <n v="0"/>
    <n v="0"/>
    <n v="0"/>
    <n v="0"/>
    <s v="Wyoming"/>
    <d v="2021-12-01T00:00:00"/>
    <x v="0"/>
    <x v="3"/>
    <x v="2"/>
    <s v="Cheyenne Light Fuel &amp; Power Co"/>
    <x v="5"/>
    <x v="46"/>
  </r>
  <r>
    <n v="5"/>
    <n v="103"/>
    <x v="109"/>
    <s v="106000 Completed Constr not Classfd"/>
    <n v="1"/>
    <n v="0"/>
    <n v="0"/>
    <n v="0"/>
    <n v="0"/>
    <n v="0"/>
    <n v="0"/>
    <n v="0"/>
    <s v="Wyoming"/>
    <d v="2021-12-01T00:00:00"/>
    <x v="0"/>
    <x v="4"/>
    <x v="2"/>
    <s v="Cheyenne Light Fuel &amp; Power Co"/>
    <x v="5"/>
    <x v="46"/>
  </r>
  <r>
    <n v="5"/>
    <n v="103"/>
    <x v="109"/>
    <s v="106000 Completed Constr not Classfd"/>
    <n v="1"/>
    <n v="0"/>
    <n v="0"/>
    <n v="0"/>
    <n v="0"/>
    <n v="0"/>
    <n v="0"/>
    <n v="0"/>
    <s v="Wyoming"/>
    <d v="2021-12-01T00:00:00"/>
    <x v="0"/>
    <x v="5"/>
    <x v="2"/>
    <s v="Cheyenne Light Fuel &amp; Power Co"/>
    <x v="5"/>
    <x v="46"/>
  </r>
  <r>
    <n v="5"/>
    <n v="103"/>
    <x v="109"/>
    <s v="106000 Completed Constr not Classfd"/>
    <n v="1"/>
    <n v="0"/>
    <n v="0"/>
    <n v="0"/>
    <n v="0"/>
    <n v="0"/>
    <n v="0"/>
    <n v="0"/>
    <s v="Wyoming"/>
    <d v="2021-12-01T00:00:00"/>
    <x v="0"/>
    <x v="6"/>
    <x v="2"/>
    <s v="Cheyenne Light Fuel &amp; Power Co"/>
    <x v="5"/>
    <x v="46"/>
  </r>
  <r>
    <n v="5"/>
    <n v="103"/>
    <x v="109"/>
    <s v="106000 Completed Constr not Classfd"/>
    <n v="1"/>
    <n v="0"/>
    <n v="0"/>
    <n v="0"/>
    <n v="0"/>
    <n v="0"/>
    <n v="0"/>
    <n v="0"/>
    <s v="Wyoming"/>
    <d v="2021-12-01T00:00:00"/>
    <x v="0"/>
    <x v="7"/>
    <x v="2"/>
    <s v="Cheyenne Light Fuel &amp; Power Co"/>
    <x v="5"/>
    <x v="46"/>
  </r>
  <r>
    <n v="5"/>
    <n v="103"/>
    <x v="109"/>
    <s v="106000 Completed Constr not Classfd"/>
    <n v="1"/>
    <n v="0"/>
    <n v="0"/>
    <n v="0"/>
    <n v="0"/>
    <n v="0"/>
    <n v="0"/>
    <n v="0"/>
    <s v="Wyoming"/>
    <d v="2021-12-01T00:00:00"/>
    <x v="0"/>
    <x v="8"/>
    <x v="2"/>
    <s v="Cheyenne Light Fuel &amp; Power Co"/>
    <x v="5"/>
    <x v="46"/>
  </r>
  <r>
    <n v="5"/>
    <n v="103"/>
    <x v="109"/>
    <s v="106000 Completed Constr not Classfd"/>
    <n v="1"/>
    <n v="0"/>
    <n v="0"/>
    <n v="0"/>
    <n v="0"/>
    <n v="0"/>
    <n v="0"/>
    <n v="0"/>
    <s v="Wyoming"/>
    <d v="2021-12-01T00:00:00"/>
    <x v="0"/>
    <x v="9"/>
    <x v="2"/>
    <s v="Cheyenne Light Fuel &amp; Power Co"/>
    <x v="5"/>
    <x v="46"/>
  </r>
  <r>
    <n v="5"/>
    <n v="103"/>
    <x v="109"/>
    <s v="106000 Completed Constr not Classfd"/>
    <n v="1"/>
    <n v="0"/>
    <n v="0"/>
    <n v="0"/>
    <n v="0"/>
    <n v="0"/>
    <n v="0"/>
    <n v="0"/>
    <s v="Wyoming"/>
    <d v="2021-12-01T00:00:00"/>
    <x v="0"/>
    <x v="10"/>
    <x v="2"/>
    <s v="Cheyenne Light Fuel &amp; Power Co"/>
    <x v="5"/>
    <x v="46"/>
  </r>
  <r>
    <n v="5"/>
    <n v="103"/>
    <x v="109"/>
    <s v="106000 Completed Constr not Classfd"/>
    <n v="1"/>
    <n v="0"/>
    <n v="0"/>
    <n v="0"/>
    <n v="0"/>
    <n v="0"/>
    <n v="0"/>
    <n v="0"/>
    <s v="Wyoming"/>
    <d v="2021-12-01T00:00:00"/>
    <x v="0"/>
    <x v="11"/>
    <x v="2"/>
    <s v="Cheyenne Light Fuel &amp; Power Co"/>
    <x v="5"/>
    <x v="46"/>
  </r>
  <r>
    <n v="5"/>
    <n v="103"/>
    <x v="109"/>
    <s v="106000 Completed Constr not Classfd"/>
    <n v="1"/>
    <n v="0"/>
    <n v="0"/>
    <n v="0"/>
    <n v="0"/>
    <n v="0"/>
    <n v="0"/>
    <n v="0"/>
    <s v="Wyoming"/>
    <d v="2021-12-01T00:00:00"/>
    <x v="0"/>
    <x v="12"/>
    <x v="2"/>
    <s v="Cheyenne Light Fuel &amp; Power Co"/>
    <x v="5"/>
    <x v="46"/>
  </r>
  <r>
    <n v="5"/>
    <n v="103"/>
    <x v="110"/>
    <s v="106000 Completed Constr not Classfd"/>
    <n v="1"/>
    <n v="0"/>
    <n v="0"/>
    <n v="0"/>
    <n v="0"/>
    <n v="0"/>
    <n v="0"/>
    <n v="0"/>
    <s v="Wyoming"/>
    <d v="2021-12-01T00:00:00"/>
    <x v="0"/>
    <x v="0"/>
    <x v="2"/>
    <s v="Cheyenne Light Fuel &amp; Power Co"/>
    <x v="5"/>
    <x v="47"/>
  </r>
  <r>
    <n v="5"/>
    <n v="103"/>
    <x v="110"/>
    <s v="106000 Completed Constr not Classfd"/>
    <n v="1"/>
    <n v="0"/>
    <n v="0"/>
    <n v="0"/>
    <n v="0"/>
    <n v="0"/>
    <n v="0"/>
    <n v="0"/>
    <s v="Wyoming"/>
    <d v="2021-12-01T00:00:00"/>
    <x v="0"/>
    <x v="1"/>
    <x v="2"/>
    <s v="Cheyenne Light Fuel &amp; Power Co"/>
    <x v="5"/>
    <x v="47"/>
  </r>
  <r>
    <n v="5"/>
    <n v="103"/>
    <x v="110"/>
    <s v="106000 Completed Constr not Classfd"/>
    <n v="1"/>
    <n v="0"/>
    <n v="0"/>
    <n v="0"/>
    <n v="0"/>
    <n v="0"/>
    <n v="0"/>
    <n v="0"/>
    <s v="Wyoming"/>
    <d v="2021-12-01T00:00:00"/>
    <x v="0"/>
    <x v="2"/>
    <x v="2"/>
    <s v="Cheyenne Light Fuel &amp; Power Co"/>
    <x v="5"/>
    <x v="47"/>
  </r>
  <r>
    <n v="5"/>
    <n v="103"/>
    <x v="110"/>
    <s v="106000 Completed Constr not Classfd"/>
    <n v="1"/>
    <n v="0"/>
    <n v="0"/>
    <n v="0"/>
    <n v="0"/>
    <n v="0"/>
    <n v="0"/>
    <n v="0"/>
    <s v="Wyoming"/>
    <d v="2021-12-01T00:00:00"/>
    <x v="0"/>
    <x v="3"/>
    <x v="2"/>
    <s v="Cheyenne Light Fuel &amp; Power Co"/>
    <x v="5"/>
    <x v="47"/>
  </r>
  <r>
    <n v="5"/>
    <n v="103"/>
    <x v="110"/>
    <s v="106000 Completed Constr not Classfd"/>
    <n v="1"/>
    <n v="0"/>
    <n v="0"/>
    <n v="0"/>
    <n v="0"/>
    <n v="0"/>
    <n v="0"/>
    <n v="0"/>
    <s v="Wyoming"/>
    <d v="2021-12-01T00:00:00"/>
    <x v="0"/>
    <x v="4"/>
    <x v="2"/>
    <s v="Cheyenne Light Fuel &amp; Power Co"/>
    <x v="5"/>
    <x v="47"/>
  </r>
  <r>
    <n v="5"/>
    <n v="103"/>
    <x v="110"/>
    <s v="106000 Completed Constr not Classfd"/>
    <n v="1"/>
    <n v="0"/>
    <n v="0"/>
    <n v="0"/>
    <n v="0"/>
    <n v="0"/>
    <n v="0"/>
    <n v="0"/>
    <s v="Wyoming"/>
    <d v="2021-12-01T00:00:00"/>
    <x v="0"/>
    <x v="5"/>
    <x v="2"/>
    <s v="Cheyenne Light Fuel &amp; Power Co"/>
    <x v="5"/>
    <x v="47"/>
  </r>
  <r>
    <n v="5"/>
    <n v="103"/>
    <x v="110"/>
    <s v="106000 Completed Constr not Classfd"/>
    <n v="1"/>
    <n v="0"/>
    <n v="0"/>
    <n v="0"/>
    <n v="0"/>
    <n v="0"/>
    <n v="0"/>
    <n v="0"/>
    <s v="Wyoming"/>
    <d v="2021-12-01T00:00:00"/>
    <x v="0"/>
    <x v="6"/>
    <x v="2"/>
    <s v="Cheyenne Light Fuel &amp; Power Co"/>
    <x v="5"/>
    <x v="47"/>
  </r>
  <r>
    <n v="5"/>
    <n v="103"/>
    <x v="110"/>
    <s v="106000 Completed Constr not Classfd"/>
    <n v="1"/>
    <n v="0"/>
    <n v="0"/>
    <n v="0"/>
    <n v="0"/>
    <n v="0"/>
    <n v="0"/>
    <n v="0"/>
    <s v="Wyoming"/>
    <d v="2021-12-01T00:00:00"/>
    <x v="0"/>
    <x v="7"/>
    <x v="2"/>
    <s v="Cheyenne Light Fuel &amp; Power Co"/>
    <x v="5"/>
    <x v="47"/>
  </r>
  <r>
    <n v="5"/>
    <n v="103"/>
    <x v="110"/>
    <s v="106000 Completed Constr not Classfd"/>
    <n v="1"/>
    <n v="0"/>
    <n v="0"/>
    <n v="0"/>
    <n v="0"/>
    <n v="0"/>
    <n v="0"/>
    <n v="0"/>
    <s v="Wyoming"/>
    <d v="2021-12-01T00:00:00"/>
    <x v="0"/>
    <x v="8"/>
    <x v="2"/>
    <s v="Cheyenne Light Fuel &amp; Power Co"/>
    <x v="5"/>
    <x v="47"/>
  </r>
  <r>
    <n v="5"/>
    <n v="103"/>
    <x v="110"/>
    <s v="106000 Completed Constr not Classfd"/>
    <n v="1"/>
    <n v="0"/>
    <n v="0"/>
    <n v="0"/>
    <n v="0"/>
    <n v="0"/>
    <n v="0"/>
    <n v="0"/>
    <s v="Wyoming"/>
    <d v="2021-12-01T00:00:00"/>
    <x v="0"/>
    <x v="9"/>
    <x v="2"/>
    <s v="Cheyenne Light Fuel &amp; Power Co"/>
    <x v="5"/>
    <x v="47"/>
  </r>
  <r>
    <n v="5"/>
    <n v="103"/>
    <x v="110"/>
    <s v="106000 Completed Constr not Classfd"/>
    <n v="1"/>
    <n v="0"/>
    <n v="0"/>
    <n v="0"/>
    <n v="0"/>
    <n v="0"/>
    <n v="0"/>
    <n v="0"/>
    <s v="Wyoming"/>
    <d v="2021-12-01T00:00:00"/>
    <x v="0"/>
    <x v="10"/>
    <x v="2"/>
    <s v="Cheyenne Light Fuel &amp; Power Co"/>
    <x v="5"/>
    <x v="47"/>
  </r>
  <r>
    <n v="5"/>
    <n v="103"/>
    <x v="110"/>
    <s v="106000 Completed Constr not Classfd"/>
    <n v="1"/>
    <n v="0"/>
    <n v="0"/>
    <n v="0"/>
    <n v="0"/>
    <n v="0"/>
    <n v="0"/>
    <n v="0"/>
    <s v="Wyoming"/>
    <d v="2021-12-01T00:00:00"/>
    <x v="0"/>
    <x v="11"/>
    <x v="2"/>
    <s v="Cheyenne Light Fuel &amp; Power Co"/>
    <x v="5"/>
    <x v="47"/>
  </r>
  <r>
    <n v="5"/>
    <n v="103"/>
    <x v="110"/>
    <s v="106000 Completed Constr not Classfd"/>
    <n v="1"/>
    <n v="0"/>
    <n v="0"/>
    <n v="0"/>
    <n v="0"/>
    <n v="0"/>
    <n v="0"/>
    <n v="0"/>
    <s v="Wyoming"/>
    <d v="2021-12-01T00:00:00"/>
    <x v="0"/>
    <x v="12"/>
    <x v="2"/>
    <s v="Cheyenne Light Fuel &amp; Power Co"/>
    <x v="5"/>
    <x v="47"/>
  </r>
  <r>
    <n v="5"/>
    <n v="103"/>
    <x v="111"/>
    <s v="106000 Completed Constr not Classfd"/>
    <n v="1"/>
    <n v="0"/>
    <n v="0"/>
    <n v="0"/>
    <n v="0"/>
    <n v="0"/>
    <n v="0"/>
    <n v="0"/>
    <s v="Wyoming"/>
    <d v="2021-12-01T00:00:00"/>
    <x v="0"/>
    <x v="0"/>
    <x v="2"/>
    <s v="Cheyenne Light Fuel &amp; Power Co"/>
    <x v="5"/>
    <x v="47"/>
  </r>
  <r>
    <n v="5"/>
    <n v="103"/>
    <x v="111"/>
    <s v="106000 Completed Constr not Classfd"/>
    <n v="1"/>
    <n v="0"/>
    <n v="0"/>
    <n v="0"/>
    <n v="0"/>
    <n v="0"/>
    <n v="0"/>
    <n v="0"/>
    <s v="Wyoming"/>
    <d v="2021-12-01T00:00:00"/>
    <x v="0"/>
    <x v="1"/>
    <x v="2"/>
    <s v="Cheyenne Light Fuel &amp; Power Co"/>
    <x v="5"/>
    <x v="47"/>
  </r>
  <r>
    <n v="5"/>
    <n v="103"/>
    <x v="111"/>
    <s v="106000 Completed Constr not Classfd"/>
    <n v="1"/>
    <n v="0"/>
    <n v="0"/>
    <n v="0"/>
    <n v="0"/>
    <n v="0"/>
    <n v="0"/>
    <n v="0"/>
    <s v="Wyoming"/>
    <d v="2021-12-01T00:00:00"/>
    <x v="0"/>
    <x v="2"/>
    <x v="2"/>
    <s v="Cheyenne Light Fuel &amp; Power Co"/>
    <x v="5"/>
    <x v="47"/>
  </r>
  <r>
    <n v="5"/>
    <n v="103"/>
    <x v="111"/>
    <s v="106000 Completed Constr not Classfd"/>
    <n v="1"/>
    <n v="0"/>
    <n v="0"/>
    <n v="0"/>
    <n v="0"/>
    <n v="0"/>
    <n v="0"/>
    <n v="0"/>
    <s v="Wyoming"/>
    <d v="2021-12-01T00:00:00"/>
    <x v="0"/>
    <x v="3"/>
    <x v="2"/>
    <s v="Cheyenne Light Fuel &amp; Power Co"/>
    <x v="5"/>
    <x v="47"/>
  </r>
  <r>
    <n v="5"/>
    <n v="103"/>
    <x v="111"/>
    <s v="106000 Completed Constr not Classfd"/>
    <n v="1"/>
    <n v="0"/>
    <n v="0"/>
    <n v="0"/>
    <n v="0"/>
    <n v="0"/>
    <n v="0"/>
    <n v="0"/>
    <s v="Wyoming"/>
    <d v="2021-12-01T00:00:00"/>
    <x v="0"/>
    <x v="4"/>
    <x v="2"/>
    <s v="Cheyenne Light Fuel &amp; Power Co"/>
    <x v="5"/>
    <x v="47"/>
  </r>
  <r>
    <n v="5"/>
    <n v="103"/>
    <x v="111"/>
    <s v="106000 Completed Constr not Classfd"/>
    <n v="1"/>
    <n v="0"/>
    <n v="0"/>
    <n v="0"/>
    <n v="0"/>
    <n v="0"/>
    <n v="0"/>
    <n v="0"/>
    <s v="Wyoming"/>
    <d v="2021-12-01T00:00:00"/>
    <x v="0"/>
    <x v="5"/>
    <x v="2"/>
    <s v="Cheyenne Light Fuel &amp; Power Co"/>
    <x v="5"/>
    <x v="47"/>
  </r>
  <r>
    <n v="5"/>
    <n v="103"/>
    <x v="111"/>
    <s v="106000 Completed Constr not Classfd"/>
    <n v="1"/>
    <n v="0"/>
    <n v="0"/>
    <n v="0"/>
    <n v="0"/>
    <n v="0"/>
    <n v="0"/>
    <n v="0"/>
    <s v="Wyoming"/>
    <d v="2021-12-01T00:00:00"/>
    <x v="0"/>
    <x v="6"/>
    <x v="2"/>
    <s v="Cheyenne Light Fuel &amp; Power Co"/>
    <x v="5"/>
    <x v="47"/>
  </r>
  <r>
    <n v="5"/>
    <n v="103"/>
    <x v="111"/>
    <s v="106000 Completed Constr not Classfd"/>
    <n v="1"/>
    <n v="0"/>
    <n v="0"/>
    <n v="0"/>
    <n v="0"/>
    <n v="0"/>
    <n v="0"/>
    <n v="0"/>
    <s v="Wyoming"/>
    <d v="2021-12-01T00:00:00"/>
    <x v="0"/>
    <x v="7"/>
    <x v="2"/>
    <s v="Cheyenne Light Fuel &amp; Power Co"/>
    <x v="5"/>
    <x v="47"/>
  </r>
  <r>
    <n v="5"/>
    <n v="103"/>
    <x v="111"/>
    <s v="106000 Completed Constr not Classfd"/>
    <n v="1"/>
    <n v="0"/>
    <n v="0"/>
    <n v="0"/>
    <n v="0"/>
    <n v="0"/>
    <n v="0"/>
    <n v="0"/>
    <s v="Wyoming"/>
    <d v="2021-12-01T00:00:00"/>
    <x v="0"/>
    <x v="8"/>
    <x v="2"/>
    <s v="Cheyenne Light Fuel &amp; Power Co"/>
    <x v="5"/>
    <x v="47"/>
  </r>
  <r>
    <n v="5"/>
    <n v="103"/>
    <x v="111"/>
    <s v="106000 Completed Constr not Classfd"/>
    <n v="1"/>
    <n v="0"/>
    <n v="0"/>
    <n v="0"/>
    <n v="0"/>
    <n v="0"/>
    <n v="0"/>
    <n v="0"/>
    <s v="Wyoming"/>
    <d v="2021-12-01T00:00:00"/>
    <x v="0"/>
    <x v="9"/>
    <x v="2"/>
    <s v="Cheyenne Light Fuel &amp; Power Co"/>
    <x v="5"/>
    <x v="47"/>
  </r>
  <r>
    <n v="5"/>
    <n v="103"/>
    <x v="111"/>
    <s v="106000 Completed Constr not Classfd"/>
    <n v="1"/>
    <n v="0"/>
    <n v="0"/>
    <n v="0"/>
    <n v="0"/>
    <n v="0"/>
    <n v="0"/>
    <n v="0"/>
    <s v="Wyoming"/>
    <d v="2021-12-01T00:00:00"/>
    <x v="0"/>
    <x v="10"/>
    <x v="2"/>
    <s v="Cheyenne Light Fuel &amp; Power Co"/>
    <x v="5"/>
    <x v="47"/>
  </r>
  <r>
    <n v="5"/>
    <n v="103"/>
    <x v="111"/>
    <s v="106000 Completed Constr not Classfd"/>
    <n v="1"/>
    <n v="0"/>
    <n v="0"/>
    <n v="0"/>
    <n v="0"/>
    <n v="0"/>
    <n v="0"/>
    <n v="0"/>
    <s v="Wyoming"/>
    <d v="2021-12-01T00:00:00"/>
    <x v="0"/>
    <x v="11"/>
    <x v="2"/>
    <s v="Cheyenne Light Fuel &amp; Power Co"/>
    <x v="5"/>
    <x v="47"/>
  </r>
  <r>
    <n v="5"/>
    <n v="103"/>
    <x v="111"/>
    <s v="106000 Completed Constr not Classfd"/>
    <n v="1"/>
    <n v="0"/>
    <n v="0"/>
    <n v="0"/>
    <n v="0"/>
    <n v="0"/>
    <n v="0"/>
    <n v="0"/>
    <s v="Wyoming"/>
    <d v="2021-12-01T00:00:00"/>
    <x v="0"/>
    <x v="12"/>
    <x v="2"/>
    <s v="Cheyenne Light Fuel &amp; Power Co"/>
    <x v="5"/>
    <x v="47"/>
  </r>
  <r>
    <n v="5"/>
    <n v="103"/>
    <x v="112"/>
    <s v="106000 Completed Constr not Classfd"/>
    <n v="1"/>
    <n v="0"/>
    <n v="0"/>
    <n v="0"/>
    <n v="0"/>
    <n v="0"/>
    <n v="0"/>
    <n v="0"/>
    <s v="Wyoming"/>
    <d v="2021-12-01T00:00:00"/>
    <x v="0"/>
    <x v="0"/>
    <x v="2"/>
    <s v="Cheyenne Light Fuel &amp; Power Co"/>
    <x v="5"/>
    <x v="47"/>
  </r>
  <r>
    <n v="5"/>
    <n v="103"/>
    <x v="112"/>
    <s v="106000 Completed Constr not Classfd"/>
    <n v="1"/>
    <n v="0"/>
    <n v="0"/>
    <n v="0"/>
    <n v="0"/>
    <n v="0"/>
    <n v="0"/>
    <n v="0"/>
    <s v="Wyoming"/>
    <d v="2021-12-01T00:00:00"/>
    <x v="0"/>
    <x v="1"/>
    <x v="2"/>
    <s v="Cheyenne Light Fuel &amp; Power Co"/>
    <x v="5"/>
    <x v="47"/>
  </r>
  <r>
    <n v="5"/>
    <n v="103"/>
    <x v="112"/>
    <s v="106000 Completed Constr not Classfd"/>
    <n v="1"/>
    <n v="0"/>
    <n v="0"/>
    <n v="0"/>
    <n v="0"/>
    <n v="0"/>
    <n v="0"/>
    <n v="0"/>
    <s v="Wyoming"/>
    <d v="2021-12-01T00:00:00"/>
    <x v="0"/>
    <x v="2"/>
    <x v="2"/>
    <s v="Cheyenne Light Fuel &amp; Power Co"/>
    <x v="5"/>
    <x v="47"/>
  </r>
  <r>
    <n v="5"/>
    <n v="103"/>
    <x v="112"/>
    <s v="106000 Completed Constr not Classfd"/>
    <n v="1"/>
    <n v="0"/>
    <n v="0"/>
    <n v="0"/>
    <n v="0"/>
    <n v="0"/>
    <n v="0"/>
    <n v="0"/>
    <s v="Wyoming"/>
    <d v="2021-12-01T00:00:00"/>
    <x v="0"/>
    <x v="3"/>
    <x v="2"/>
    <s v="Cheyenne Light Fuel &amp; Power Co"/>
    <x v="5"/>
    <x v="47"/>
  </r>
  <r>
    <n v="5"/>
    <n v="103"/>
    <x v="112"/>
    <s v="106000 Completed Constr not Classfd"/>
    <n v="1"/>
    <n v="0"/>
    <n v="0"/>
    <n v="0"/>
    <n v="0"/>
    <n v="0"/>
    <n v="0"/>
    <n v="0"/>
    <s v="Wyoming"/>
    <d v="2021-12-01T00:00:00"/>
    <x v="0"/>
    <x v="4"/>
    <x v="2"/>
    <s v="Cheyenne Light Fuel &amp; Power Co"/>
    <x v="5"/>
    <x v="47"/>
  </r>
  <r>
    <n v="5"/>
    <n v="103"/>
    <x v="112"/>
    <s v="106000 Completed Constr not Classfd"/>
    <n v="1"/>
    <n v="0"/>
    <n v="0"/>
    <n v="0"/>
    <n v="0"/>
    <n v="0"/>
    <n v="0"/>
    <n v="0"/>
    <s v="Wyoming"/>
    <d v="2021-12-01T00:00:00"/>
    <x v="0"/>
    <x v="5"/>
    <x v="2"/>
    <s v="Cheyenne Light Fuel &amp; Power Co"/>
    <x v="5"/>
    <x v="47"/>
  </r>
  <r>
    <n v="5"/>
    <n v="103"/>
    <x v="112"/>
    <s v="106000 Completed Constr not Classfd"/>
    <n v="1"/>
    <n v="0"/>
    <n v="0"/>
    <n v="0"/>
    <n v="0"/>
    <n v="0"/>
    <n v="0"/>
    <n v="0"/>
    <s v="Wyoming"/>
    <d v="2021-12-01T00:00:00"/>
    <x v="0"/>
    <x v="6"/>
    <x v="2"/>
    <s v="Cheyenne Light Fuel &amp; Power Co"/>
    <x v="5"/>
    <x v="47"/>
  </r>
  <r>
    <n v="5"/>
    <n v="103"/>
    <x v="112"/>
    <s v="106000 Completed Constr not Classfd"/>
    <n v="1"/>
    <n v="0"/>
    <n v="0"/>
    <n v="0"/>
    <n v="0"/>
    <n v="0"/>
    <n v="0"/>
    <n v="0"/>
    <s v="Wyoming"/>
    <d v="2021-12-01T00:00:00"/>
    <x v="0"/>
    <x v="7"/>
    <x v="2"/>
    <s v="Cheyenne Light Fuel &amp; Power Co"/>
    <x v="5"/>
    <x v="47"/>
  </r>
  <r>
    <n v="5"/>
    <n v="103"/>
    <x v="112"/>
    <s v="106000 Completed Constr not Classfd"/>
    <n v="1"/>
    <n v="0"/>
    <n v="0"/>
    <n v="0"/>
    <n v="0"/>
    <n v="0"/>
    <n v="0"/>
    <n v="0"/>
    <s v="Wyoming"/>
    <d v="2021-12-01T00:00:00"/>
    <x v="0"/>
    <x v="8"/>
    <x v="2"/>
    <s v="Cheyenne Light Fuel &amp; Power Co"/>
    <x v="5"/>
    <x v="47"/>
  </r>
  <r>
    <n v="5"/>
    <n v="103"/>
    <x v="112"/>
    <s v="106000 Completed Constr not Classfd"/>
    <n v="1"/>
    <n v="0"/>
    <n v="0"/>
    <n v="0"/>
    <n v="0"/>
    <n v="0"/>
    <n v="0"/>
    <n v="0"/>
    <s v="Wyoming"/>
    <d v="2021-12-01T00:00:00"/>
    <x v="0"/>
    <x v="9"/>
    <x v="2"/>
    <s v="Cheyenne Light Fuel &amp; Power Co"/>
    <x v="5"/>
    <x v="47"/>
  </r>
  <r>
    <n v="5"/>
    <n v="103"/>
    <x v="112"/>
    <s v="106000 Completed Constr not Classfd"/>
    <n v="1"/>
    <n v="0"/>
    <n v="0"/>
    <n v="0"/>
    <n v="0"/>
    <n v="0"/>
    <n v="0"/>
    <n v="0"/>
    <s v="Wyoming"/>
    <d v="2021-12-01T00:00:00"/>
    <x v="0"/>
    <x v="10"/>
    <x v="2"/>
    <s v="Cheyenne Light Fuel &amp; Power Co"/>
    <x v="5"/>
    <x v="47"/>
  </r>
  <r>
    <n v="5"/>
    <n v="103"/>
    <x v="112"/>
    <s v="106000 Completed Constr not Classfd"/>
    <n v="1"/>
    <n v="0"/>
    <n v="0"/>
    <n v="0"/>
    <n v="0"/>
    <n v="0"/>
    <n v="0"/>
    <n v="0"/>
    <s v="Wyoming"/>
    <d v="2021-12-01T00:00:00"/>
    <x v="0"/>
    <x v="11"/>
    <x v="2"/>
    <s v="Cheyenne Light Fuel &amp; Power Co"/>
    <x v="5"/>
    <x v="47"/>
  </r>
  <r>
    <n v="5"/>
    <n v="103"/>
    <x v="112"/>
    <s v="106000 Completed Constr not Classfd"/>
    <n v="1"/>
    <n v="0"/>
    <n v="0"/>
    <n v="0"/>
    <n v="0"/>
    <n v="0"/>
    <n v="0"/>
    <n v="0"/>
    <s v="Wyoming"/>
    <d v="2021-12-01T00:00:00"/>
    <x v="0"/>
    <x v="12"/>
    <x v="2"/>
    <s v="Cheyenne Light Fuel &amp; Power Co"/>
    <x v="5"/>
    <x v="47"/>
  </r>
  <r>
    <n v="5"/>
    <n v="103"/>
    <x v="113"/>
    <s v="106000 Completed Constr not Classfd"/>
    <n v="1"/>
    <n v="0"/>
    <n v="0"/>
    <n v="0"/>
    <n v="0"/>
    <n v="0"/>
    <n v="0"/>
    <n v="0"/>
    <s v="Wyoming"/>
    <d v="2021-12-01T00:00:00"/>
    <x v="0"/>
    <x v="0"/>
    <x v="2"/>
    <s v="Cheyenne Light Fuel &amp; Power Co"/>
    <x v="5"/>
    <x v="48"/>
  </r>
  <r>
    <n v="5"/>
    <n v="103"/>
    <x v="113"/>
    <s v="106000 Completed Constr not Classfd"/>
    <n v="1"/>
    <n v="0"/>
    <n v="0"/>
    <n v="0"/>
    <n v="0"/>
    <n v="0"/>
    <n v="0"/>
    <n v="0"/>
    <s v="Wyoming"/>
    <d v="2021-12-01T00:00:00"/>
    <x v="0"/>
    <x v="1"/>
    <x v="2"/>
    <s v="Cheyenne Light Fuel &amp; Power Co"/>
    <x v="5"/>
    <x v="48"/>
  </r>
  <r>
    <n v="5"/>
    <n v="103"/>
    <x v="113"/>
    <s v="106000 Completed Constr not Classfd"/>
    <n v="1"/>
    <n v="0"/>
    <n v="0"/>
    <n v="0"/>
    <n v="0"/>
    <n v="0"/>
    <n v="0"/>
    <n v="0"/>
    <s v="Wyoming"/>
    <d v="2021-12-01T00:00:00"/>
    <x v="0"/>
    <x v="2"/>
    <x v="2"/>
    <s v="Cheyenne Light Fuel &amp; Power Co"/>
    <x v="5"/>
    <x v="48"/>
  </r>
  <r>
    <n v="5"/>
    <n v="103"/>
    <x v="113"/>
    <s v="106000 Completed Constr not Classfd"/>
    <n v="1"/>
    <n v="0"/>
    <n v="0"/>
    <n v="0"/>
    <n v="0"/>
    <n v="0"/>
    <n v="0"/>
    <n v="0"/>
    <s v="Wyoming"/>
    <d v="2021-12-01T00:00:00"/>
    <x v="0"/>
    <x v="3"/>
    <x v="2"/>
    <s v="Cheyenne Light Fuel &amp; Power Co"/>
    <x v="5"/>
    <x v="48"/>
  </r>
  <r>
    <n v="5"/>
    <n v="103"/>
    <x v="113"/>
    <s v="106000 Completed Constr not Classfd"/>
    <n v="1"/>
    <n v="0"/>
    <n v="0"/>
    <n v="0"/>
    <n v="0"/>
    <n v="0"/>
    <n v="0"/>
    <n v="0"/>
    <s v="Wyoming"/>
    <d v="2021-12-01T00:00:00"/>
    <x v="0"/>
    <x v="4"/>
    <x v="2"/>
    <s v="Cheyenne Light Fuel &amp; Power Co"/>
    <x v="5"/>
    <x v="48"/>
  </r>
  <r>
    <n v="5"/>
    <n v="103"/>
    <x v="113"/>
    <s v="106000 Completed Constr not Classfd"/>
    <n v="1"/>
    <n v="0"/>
    <n v="0"/>
    <n v="0"/>
    <n v="0"/>
    <n v="0"/>
    <n v="0"/>
    <n v="0"/>
    <s v="Wyoming"/>
    <d v="2021-12-01T00:00:00"/>
    <x v="0"/>
    <x v="5"/>
    <x v="2"/>
    <s v="Cheyenne Light Fuel &amp; Power Co"/>
    <x v="5"/>
    <x v="48"/>
  </r>
  <r>
    <n v="5"/>
    <n v="103"/>
    <x v="113"/>
    <s v="106000 Completed Constr not Classfd"/>
    <n v="1"/>
    <n v="0"/>
    <n v="0"/>
    <n v="0"/>
    <n v="0"/>
    <n v="0"/>
    <n v="0"/>
    <n v="0"/>
    <s v="Wyoming"/>
    <d v="2021-12-01T00:00:00"/>
    <x v="0"/>
    <x v="6"/>
    <x v="2"/>
    <s v="Cheyenne Light Fuel &amp; Power Co"/>
    <x v="5"/>
    <x v="48"/>
  </r>
  <r>
    <n v="5"/>
    <n v="103"/>
    <x v="113"/>
    <s v="106000 Completed Constr not Classfd"/>
    <n v="1"/>
    <n v="0"/>
    <n v="0"/>
    <n v="0"/>
    <n v="0"/>
    <n v="0"/>
    <n v="0"/>
    <n v="0"/>
    <s v="Wyoming"/>
    <d v="2021-12-01T00:00:00"/>
    <x v="0"/>
    <x v="7"/>
    <x v="2"/>
    <s v="Cheyenne Light Fuel &amp; Power Co"/>
    <x v="5"/>
    <x v="48"/>
  </r>
  <r>
    <n v="5"/>
    <n v="103"/>
    <x v="113"/>
    <s v="106000 Completed Constr not Classfd"/>
    <n v="1"/>
    <n v="0"/>
    <n v="0"/>
    <n v="0"/>
    <n v="0"/>
    <n v="0"/>
    <n v="0"/>
    <n v="0"/>
    <s v="Wyoming"/>
    <d v="2021-12-01T00:00:00"/>
    <x v="0"/>
    <x v="8"/>
    <x v="2"/>
    <s v="Cheyenne Light Fuel &amp; Power Co"/>
    <x v="5"/>
    <x v="48"/>
  </r>
  <r>
    <n v="5"/>
    <n v="103"/>
    <x v="113"/>
    <s v="106000 Completed Constr not Classfd"/>
    <n v="1"/>
    <n v="0"/>
    <n v="0"/>
    <n v="0"/>
    <n v="0"/>
    <n v="0"/>
    <n v="0"/>
    <n v="0"/>
    <s v="Wyoming"/>
    <d v="2021-12-01T00:00:00"/>
    <x v="0"/>
    <x v="9"/>
    <x v="2"/>
    <s v="Cheyenne Light Fuel &amp; Power Co"/>
    <x v="5"/>
    <x v="48"/>
  </r>
  <r>
    <n v="5"/>
    <n v="103"/>
    <x v="113"/>
    <s v="106000 Completed Constr not Classfd"/>
    <n v="1"/>
    <n v="0"/>
    <n v="0"/>
    <n v="0"/>
    <n v="0"/>
    <n v="0"/>
    <n v="0"/>
    <n v="0"/>
    <s v="Wyoming"/>
    <d v="2021-12-01T00:00:00"/>
    <x v="0"/>
    <x v="10"/>
    <x v="2"/>
    <s v="Cheyenne Light Fuel &amp; Power Co"/>
    <x v="5"/>
    <x v="48"/>
  </r>
  <r>
    <n v="5"/>
    <n v="103"/>
    <x v="113"/>
    <s v="106000 Completed Constr not Classfd"/>
    <n v="1"/>
    <n v="0"/>
    <n v="0"/>
    <n v="0"/>
    <n v="0"/>
    <n v="0"/>
    <n v="0"/>
    <n v="0"/>
    <s v="Wyoming"/>
    <d v="2021-12-01T00:00:00"/>
    <x v="0"/>
    <x v="11"/>
    <x v="2"/>
    <s v="Cheyenne Light Fuel &amp; Power Co"/>
    <x v="5"/>
    <x v="48"/>
  </r>
  <r>
    <n v="5"/>
    <n v="103"/>
    <x v="113"/>
    <s v="106000 Completed Constr not Classfd"/>
    <n v="1"/>
    <n v="0"/>
    <n v="0"/>
    <n v="0"/>
    <n v="0"/>
    <n v="0"/>
    <n v="0"/>
    <n v="0"/>
    <s v="Wyoming"/>
    <d v="2021-12-01T00:00:00"/>
    <x v="0"/>
    <x v="12"/>
    <x v="2"/>
    <s v="Cheyenne Light Fuel &amp; Power Co"/>
    <x v="5"/>
    <x v="48"/>
  </r>
  <r>
    <n v="5"/>
    <n v="103"/>
    <x v="114"/>
    <s v="106000 Completed Constr not Classfd"/>
    <n v="1"/>
    <n v="0"/>
    <n v="0"/>
    <n v="0"/>
    <n v="0"/>
    <n v="0"/>
    <n v="0"/>
    <n v="0"/>
    <s v="Wyoming"/>
    <d v="2021-12-01T00:00:00"/>
    <x v="0"/>
    <x v="0"/>
    <x v="2"/>
    <s v="Cheyenne Light Fuel &amp; Power Co"/>
    <x v="5"/>
    <x v="48"/>
  </r>
  <r>
    <n v="5"/>
    <n v="103"/>
    <x v="114"/>
    <s v="106000 Completed Constr not Classfd"/>
    <n v="1"/>
    <n v="0"/>
    <n v="0"/>
    <n v="0"/>
    <n v="0"/>
    <n v="0"/>
    <n v="0"/>
    <n v="0"/>
    <s v="Wyoming"/>
    <d v="2021-12-01T00:00:00"/>
    <x v="0"/>
    <x v="1"/>
    <x v="2"/>
    <s v="Cheyenne Light Fuel &amp; Power Co"/>
    <x v="5"/>
    <x v="48"/>
  </r>
  <r>
    <n v="5"/>
    <n v="103"/>
    <x v="114"/>
    <s v="106000 Completed Constr not Classfd"/>
    <n v="1"/>
    <n v="0"/>
    <n v="0"/>
    <n v="0"/>
    <n v="0"/>
    <n v="0"/>
    <n v="0"/>
    <n v="0"/>
    <s v="Wyoming"/>
    <d v="2021-12-01T00:00:00"/>
    <x v="0"/>
    <x v="2"/>
    <x v="2"/>
    <s v="Cheyenne Light Fuel &amp; Power Co"/>
    <x v="5"/>
    <x v="48"/>
  </r>
  <r>
    <n v="5"/>
    <n v="103"/>
    <x v="114"/>
    <s v="106000 Completed Constr not Classfd"/>
    <n v="1"/>
    <n v="0"/>
    <n v="0"/>
    <n v="0"/>
    <n v="0"/>
    <n v="0"/>
    <n v="0"/>
    <n v="0"/>
    <s v="Wyoming"/>
    <d v="2021-12-01T00:00:00"/>
    <x v="0"/>
    <x v="3"/>
    <x v="2"/>
    <s v="Cheyenne Light Fuel &amp; Power Co"/>
    <x v="5"/>
    <x v="48"/>
  </r>
  <r>
    <n v="5"/>
    <n v="103"/>
    <x v="114"/>
    <s v="106000 Completed Constr not Classfd"/>
    <n v="1"/>
    <n v="0"/>
    <n v="0"/>
    <n v="0"/>
    <n v="0"/>
    <n v="0"/>
    <n v="0"/>
    <n v="0"/>
    <s v="Wyoming"/>
    <d v="2021-12-01T00:00:00"/>
    <x v="0"/>
    <x v="4"/>
    <x v="2"/>
    <s v="Cheyenne Light Fuel &amp; Power Co"/>
    <x v="5"/>
    <x v="48"/>
  </r>
  <r>
    <n v="5"/>
    <n v="103"/>
    <x v="114"/>
    <s v="106000 Completed Constr not Classfd"/>
    <n v="1"/>
    <n v="0"/>
    <n v="0"/>
    <n v="0"/>
    <n v="0"/>
    <n v="0"/>
    <n v="0"/>
    <n v="0"/>
    <s v="Wyoming"/>
    <d v="2021-12-01T00:00:00"/>
    <x v="0"/>
    <x v="5"/>
    <x v="2"/>
    <s v="Cheyenne Light Fuel &amp; Power Co"/>
    <x v="5"/>
    <x v="48"/>
  </r>
  <r>
    <n v="5"/>
    <n v="103"/>
    <x v="114"/>
    <s v="106000 Completed Constr not Classfd"/>
    <n v="1"/>
    <n v="0"/>
    <n v="0"/>
    <n v="0"/>
    <n v="0"/>
    <n v="0"/>
    <n v="0"/>
    <n v="0"/>
    <s v="Wyoming"/>
    <d v="2021-12-01T00:00:00"/>
    <x v="0"/>
    <x v="6"/>
    <x v="2"/>
    <s v="Cheyenne Light Fuel &amp; Power Co"/>
    <x v="5"/>
    <x v="48"/>
  </r>
  <r>
    <n v="5"/>
    <n v="103"/>
    <x v="114"/>
    <s v="106000 Completed Constr not Classfd"/>
    <n v="1"/>
    <n v="0"/>
    <n v="0"/>
    <n v="0"/>
    <n v="0"/>
    <n v="0"/>
    <n v="0"/>
    <n v="0"/>
    <s v="Wyoming"/>
    <d v="2021-12-01T00:00:00"/>
    <x v="0"/>
    <x v="7"/>
    <x v="2"/>
    <s v="Cheyenne Light Fuel &amp; Power Co"/>
    <x v="5"/>
    <x v="48"/>
  </r>
  <r>
    <n v="5"/>
    <n v="103"/>
    <x v="114"/>
    <s v="106000 Completed Constr not Classfd"/>
    <n v="1"/>
    <n v="0"/>
    <n v="0"/>
    <n v="0"/>
    <n v="0"/>
    <n v="0"/>
    <n v="0"/>
    <n v="0"/>
    <s v="Wyoming"/>
    <d v="2021-12-01T00:00:00"/>
    <x v="0"/>
    <x v="8"/>
    <x v="2"/>
    <s v="Cheyenne Light Fuel &amp; Power Co"/>
    <x v="5"/>
    <x v="48"/>
  </r>
  <r>
    <n v="5"/>
    <n v="103"/>
    <x v="114"/>
    <s v="106000 Completed Constr not Classfd"/>
    <n v="1"/>
    <n v="0"/>
    <n v="0"/>
    <n v="0"/>
    <n v="0"/>
    <n v="0"/>
    <n v="0"/>
    <n v="0"/>
    <s v="Wyoming"/>
    <d v="2021-12-01T00:00:00"/>
    <x v="0"/>
    <x v="9"/>
    <x v="2"/>
    <s v="Cheyenne Light Fuel &amp; Power Co"/>
    <x v="5"/>
    <x v="48"/>
  </r>
  <r>
    <n v="5"/>
    <n v="103"/>
    <x v="114"/>
    <s v="106000 Completed Constr not Classfd"/>
    <n v="1"/>
    <n v="0"/>
    <n v="0"/>
    <n v="0"/>
    <n v="0"/>
    <n v="0"/>
    <n v="0"/>
    <n v="0"/>
    <s v="Wyoming"/>
    <d v="2021-12-01T00:00:00"/>
    <x v="0"/>
    <x v="10"/>
    <x v="2"/>
    <s v="Cheyenne Light Fuel &amp; Power Co"/>
    <x v="5"/>
    <x v="48"/>
  </r>
  <r>
    <n v="5"/>
    <n v="103"/>
    <x v="114"/>
    <s v="106000 Completed Constr not Classfd"/>
    <n v="1"/>
    <n v="0"/>
    <n v="0"/>
    <n v="0"/>
    <n v="0"/>
    <n v="0"/>
    <n v="0"/>
    <n v="0"/>
    <s v="Wyoming"/>
    <d v="2021-12-01T00:00:00"/>
    <x v="0"/>
    <x v="11"/>
    <x v="2"/>
    <s v="Cheyenne Light Fuel &amp; Power Co"/>
    <x v="5"/>
    <x v="48"/>
  </r>
  <r>
    <n v="5"/>
    <n v="103"/>
    <x v="114"/>
    <s v="106000 Completed Constr not Classfd"/>
    <n v="1"/>
    <n v="0"/>
    <n v="0"/>
    <n v="0"/>
    <n v="0"/>
    <n v="0"/>
    <n v="0"/>
    <n v="0"/>
    <s v="Wyoming"/>
    <d v="2021-12-01T00:00:00"/>
    <x v="0"/>
    <x v="12"/>
    <x v="2"/>
    <s v="Cheyenne Light Fuel &amp; Power Co"/>
    <x v="5"/>
    <x v="48"/>
  </r>
  <r>
    <n v="5"/>
    <n v="103"/>
    <x v="115"/>
    <s v="106000 Completed Constr not Classfd"/>
    <n v="1"/>
    <n v="0"/>
    <n v="0"/>
    <n v="0"/>
    <n v="0"/>
    <n v="0"/>
    <n v="0"/>
    <n v="0"/>
    <s v="Wyoming"/>
    <d v="2021-12-01T00:00:00"/>
    <x v="0"/>
    <x v="0"/>
    <x v="2"/>
    <s v="Cheyenne Light Fuel &amp; Power Co"/>
    <x v="5"/>
    <x v="48"/>
  </r>
  <r>
    <n v="5"/>
    <n v="103"/>
    <x v="115"/>
    <s v="106000 Completed Constr not Classfd"/>
    <n v="1"/>
    <n v="0"/>
    <n v="0"/>
    <n v="0"/>
    <n v="0"/>
    <n v="0"/>
    <n v="0"/>
    <n v="0"/>
    <s v="Wyoming"/>
    <d v="2021-12-01T00:00:00"/>
    <x v="0"/>
    <x v="1"/>
    <x v="2"/>
    <s v="Cheyenne Light Fuel &amp; Power Co"/>
    <x v="5"/>
    <x v="48"/>
  </r>
  <r>
    <n v="5"/>
    <n v="103"/>
    <x v="115"/>
    <s v="106000 Completed Constr not Classfd"/>
    <n v="1"/>
    <n v="0"/>
    <n v="0"/>
    <n v="0"/>
    <n v="0"/>
    <n v="0"/>
    <n v="0"/>
    <n v="0"/>
    <s v="Wyoming"/>
    <d v="2021-12-01T00:00:00"/>
    <x v="0"/>
    <x v="2"/>
    <x v="2"/>
    <s v="Cheyenne Light Fuel &amp; Power Co"/>
    <x v="5"/>
    <x v="48"/>
  </r>
  <r>
    <n v="5"/>
    <n v="103"/>
    <x v="115"/>
    <s v="106000 Completed Constr not Classfd"/>
    <n v="1"/>
    <n v="0"/>
    <n v="0"/>
    <n v="0"/>
    <n v="0"/>
    <n v="0"/>
    <n v="0"/>
    <n v="0"/>
    <s v="Wyoming"/>
    <d v="2021-12-01T00:00:00"/>
    <x v="0"/>
    <x v="3"/>
    <x v="2"/>
    <s v="Cheyenne Light Fuel &amp; Power Co"/>
    <x v="5"/>
    <x v="48"/>
  </r>
  <r>
    <n v="5"/>
    <n v="103"/>
    <x v="115"/>
    <s v="106000 Completed Constr not Classfd"/>
    <n v="1"/>
    <n v="0"/>
    <n v="0"/>
    <n v="0"/>
    <n v="0"/>
    <n v="0"/>
    <n v="0"/>
    <n v="0"/>
    <s v="Wyoming"/>
    <d v="2021-12-01T00:00:00"/>
    <x v="0"/>
    <x v="4"/>
    <x v="2"/>
    <s v="Cheyenne Light Fuel &amp; Power Co"/>
    <x v="5"/>
    <x v="48"/>
  </r>
  <r>
    <n v="5"/>
    <n v="103"/>
    <x v="115"/>
    <s v="106000 Completed Constr not Classfd"/>
    <n v="1"/>
    <n v="0"/>
    <n v="0"/>
    <n v="0"/>
    <n v="0"/>
    <n v="0"/>
    <n v="0"/>
    <n v="0"/>
    <s v="Wyoming"/>
    <d v="2021-12-01T00:00:00"/>
    <x v="0"/>
    <x v="5"/>
    <x v="2"/>
    <s v="Cheyenne Light Fuel &amp; Power Co"/>
    <x v="5"/>
    <x v="48"/>
  </r>
  <r>
    <n v="5"/>
    <n v="103"/>
    <x v="115"/>
    <s v="106000 Completed Constr not Classfd"/>
    <n v="1"/>
    <n v="0"/>
    <n v="0"/>
    <n v="0"/>
    <n v="0"/>
    <n v="0"/>
    <n v="0"/>
    <n v="0"/>
    <s v="Wyoming"/>
    <d v="2021-12-01T00:00:00"/>
    <x v="0"/>
    <x v="6"/>
    <x v="2"/>
    <s v="Cheyenne Light Fuel &amp; Power Co"/>
    <x v="5"/>
    <x v="48"/>
  </r>
  <r>
    <n v="5"/>
    <n v="103"/>
    <x v="115"/>
    <s v="106000 Completed Constr not Classfd"/>
    <n v="1"/>
    <n v="0"/>
    <n v="0"/>
    <n v="0"/>
    <n v="0"/>
    <n v="0"/>
    <n v="0"/>
    <n v="0"/>
    <s v="Wyoming"/>
    <d v="2021-12-01T00:00:00"/>
    <x v="0"/>
    <x v="7"/>
    <x v="2"/>
    <s v="Cheyenne Light Fuel &amp; Power Co"/>
    <x v="5"/>
    <x v="48"/>
  </r>
  <r>
    <n v="5"/>
    <n v="103"/>
    <x v="115"/>
    <s v="106000 Completed Constr not Classfd"/>
    <n v="1"/>
    <n v="0"/>
    <n v="0"/>
    <n v="0"/>
    <n v="0"/>
    <n v="0"/>
    <n v="0"/>
    <n v="0"/>
    <s v="Wyoming"/>
    <d v="2021-12-01T00:00:00"/>
    <x v="0"/>
    <x v="8"/>
    <x v="2"/>
    <s v="Cheyenne Light Fuel &amp; Power Co"/>
    <x v="5"/>
    <x v="48"/>
  </r>
  <r>
    <n v="5"/>
    <n v="103"/>
    <x v="115"/>
    <s v="106000 Completed Constr not Classfd"/>
    <n v="1"/>
    <n v="0"/>
    <n v="0"/>
    <n v="0"/>
    <n v="0"/>
    <n v="0"/>
    <n v="0"/>
    <n v="0"/>
    <s v="Wyoming"/>
    <d v="2021-12-01T00:00:00"/>
    <x v="0"/>
    <x v="9"/>
    <x v="2"/>
    <s v="Cheyenne Light Fuel &amp; Power Co"/>
    <x v="5"/>
    <x v="48"/>
  </r>
  <r>
    <n v="5"/>
    <n v="103"/>
    <x v="115"/>
    <s v="106000 Completed Constr not Classfd"/>
    <n v="1"/>
    <n v="0"/>
    <n v="0"/>
    <n v="0"/>
    <n v="0"/>
    <n v="0"/>
    <n v="0"/>
    <n v="0"/>
    <s v="Wyoming"/>
    <d v="2021-12-01T00:00:00"/>
    <x v="0"/>
    <x v="10"/>
    <x v="2"/>
    <s v="Cheyenne Light Fuel &amp; Power Co"/>
    <x v="5"/>
    <x v="48"/>
  </r>
  <r>
    <n v="5"/>
    <n v="103"/>
    <x v="115"/>
    <s v="106000 Completed Constr not Classfd"/>
    <n v="1"/>
    <n v="0"/>
    <n v="0"/>
    <n v="0"/>
    <n v="0"/>
    <n v="0"/>
    <n v="0"/>
    <n v="0"/>
    <s v="Wyoming"/>
    <d v="2021-12-01T00:00:00"/>
    <x v="0"/>
    <x v="11"/>
    <x v="2"/>
    <s v="Cheyenne Light Fuel &amp; Power Co"/>
    <x v="5"/>
    <x v="48"/>
  </r>
  <r>
    <n v="5"/>
    <n v="103"/>
    <x v="115"/>
    <s v="106000 Completed Constr not Classfd"/>
    <n v="1"/>
    <n v="0"/>
    <n v="0"/>
    <n v="0"/>
    <n v="0"/>
    <n v="0"/>
    <n v="0"/>
    <n v="0"/>
    <s v="Wyoming"/>
    <d v="2021-12-01T00:00:00"/>
    <x v="0"/>
    <x v="12"/>
    <x v="2"/>
    <s v="Cheyenne Light Fuel &amp; Power Co"/>
    <x v="5"/>
    <x v="48"/>
  </r>
  <r>
    <n v="5"/>
    <n v="103"/>
    <x v="116"/>
    <s v="106000 Completed Constr not Classfd"/>
    <n v="1"/>
    <n v="0"/>
    <n v="0"/>
    <n v="0"/>
    <n v="0"/>
    <n v="0"/>
    <n v="0"/>
    <n v="0"/>
    <s v="Wyoming"/>
    <d v="2021-12-01T00:00:00"/>
    <x v="0"/>
    <x v="0"/>
    <x v="2"/>
    <s v="Cheyenne Light Fuel &amp; Power Co"/>
    <x v="5"/>
    <x v="49"/>
  </r>
  <r>
    <n v="5"/>
    <n v="103"/>
    <x v="116"/>
    <s v="106000 Completed Constr not Classfd"/>
    <n v="1"/>
    <n v="0"/>
    <n v="0"/>
    <n v="0"/>
    <n v="0"/>
    <n v="0"/>
    <n v="0"/>
    <n v="0"/>
    <s v="Wyoming"/>
    <d v="2021-12-01T00:00:00"/>
    <x v="0"/>
    <x v="1"/>
    <x v="2"/>
    <s v="Cheyenne Light Fuel &amp; Power Co"/>
    <x v="5"/>
    <x v="49"/>
  </r>
  <r>
    <n v="5"/>
    <n v="103"/>
    <x v="116"/>
    <s v="106000 Completed Constr not Classfd"/>
    <n v="1"/>
    <n v="0"/>
    <n v="0"/>
    <n v="0"/>
    <n v="0"/>
    <n v="0"/>
    <n v="0"/>
    <n v="0"/>
    <s v="Wyoming"/>
    <d v="2021-12-01T00:00:00"/>
    <x v="0"/>
    <x v="2"/>
    <x v="2"/>
    <s v="Cheyenne Light Fuel &amp; Power Co"/>
    <x v="5"/>
    <x v="49"/>
  </r>
  <r>
    <n v="5"/>
    <n v="103"/>
    <x v="116"/>
    <s v="106000 Completed Constr not Classfd"/>
    <n v="1"/>
    <n v="0"/>
    <n v="0"/>
    <n v="0"/>
    <n v="0"/>
    <n v="0"/>
    <n v="0"/>
    <n v="0"/>
    <s v="Wyoming"/>
    <d v="2021-12-01T00:00:00"/>
    <x v="0"/>
    <x v="3"/>
    <x v="2"/>
    <s v="Cheyenne Light Fuel &amp; Power Co"/>
    <x v="5"/>
    <x v="49"/>
  </r>
  <r>
    <n v="5"/>
    <n v="103"/>
    <x v="116"/>
    <s v="106000 Completed Constr not Classfd"/>
    <n v="1"/>
    <n v="0"/>
    <n v="0"/>
    <n v="0"/>
    <n v="0"/>
    <n v="0"/>
    <n v="0"/>
    <n v="0"/>
    <s v="Wyoming"/>
    <d v="2021-12-01T00:00:00"/>
    <x v="0"/>
    <x v="4"/>
    <x v="2"/>
    <s v="Cheyenne Light Fuel &amp; Power Co"/>
    <x v="5"/>
    <x v="49"/>
  </r>
  <r>
    <n v="5"/>
    <n v="103"/>
    <x v="116"/>
    <s v="106000 Completed Constr not Classfd"/>
    <n v="1"/>
    <n v="0"/>
    <n v="0"/>
    <n v="0"/>
    <n v="0"/>
    <n v="0"/>
    <n v="0"/>
    <n v="0"/>
    <s v="Wyoming"/>
    <d v="2021-12-01T00:00:00"/>
    <x v="0"/>
    <x v="5"/>
    <x v="2"/>
    <s v="Cheyenne Light Fuel &amp; Power Co"/>
    <x v="5"/>
    <x v="49"/>
  </r>
  <r>
    <n v="5"/>
    <n v="103"/>
    <x v="116"/>
    <s v="106000 Completed Constr not Classfd"/>
    <n v="1"/>
    <n v="0"/>
    <n v="0"/>
    <n v="0"/>
    <n v="0"/>
    <n v="0"/>
    <n v="0"/>
    <n v="0"/>
    <s v="Wyoming"/>
    <d v="2021-12-01T00:00:00"/>
    <x v="0"/>
    <x v="6"/>
    <x v="2"/>
    <s v="Cheyenne Light Fuel &amp; Power Co"/>
    <x v="5"/>
    <x v="49"/>
  </r>
  <r>
    <n v="5"/>
    <n v="103"/>
    <x v="116"/>
    <s v="106000 Completed Constr not Classfd"/>
    <n v="1"/>
    <n v="0"/>
    <n v="0"/>
    <n v="0"/>
    <n v="0"/>
    <n v="0"/>
    <n v="0"/>
    <n v="0"/>
    <s v="Wyoming"/>
    <d v="2021-12-01T00:00:00"/>
    <x v="0"/>
    <x v="7"/>
    <x v="2"/>
    <s v="Cheyenne Light Fuel &amp; Power Co"/>
    <x v="5"/>
    <x v="49"/>
  </r>
  <r>
    <n v="5"/>
    <n v="103"/>
    <x v="116"/>
    <s v="106000 Completed Constr not Classfd"/>
    <n v="1"/>
    <n v="0"/>
    <n v="0"/>
    <n v="0"/>
    <n v="0"/>
    <n v="0"/>
    <n v="0"/>
    <n v="0"/>
    <s v="Wyoming"/>
    <d v="2021-12-01T00:00:00"/>
    <x v="0"/>
    <x v="8"/>
    <x v="2"/>
    <s v="Cheyenne Light Fuel &amp; Power Co"/>
    <x v="5"/>
    <x v="49"/>
  </r>
  <r>
    <n v="5"/>
    <n v="103"/>
    <x v="116"/>
    <s v="106000 Completed Constr not Classfd"/>
    <n v="1"/>
    <n v="0"/>
    <n v="0"/>
    <n v="0"/>
    <n v="0"/>
    <n v="0"/>
    <n v="0"/>
    <n v="0"/>
    <s v="Wyoming"/>
    <d v="2021-12-01T00:00:00"/>
    <x v="0"/>
    <x v="9"/>
    <x v="2"/>
    <s v="Cheyenne Light Fuel &amp; Power Co"/>
    <x v="5"/>
    <x v="49"/>
  </r>
  <r>
    <n v="5"/>
    <n v="103"/>
    <x v="116"/>
    <s v="106000 Completed Constr not Classfd"/>
    <n v="1"/>
    <n v="0"/>
    <n v="0"/>
    <n v="0"/>
    <n v="0"/>
    <n v="0"/>
    <n v="0"/>
    <n v="0"/>
    <s v="Wyoming"/>
    <d v="2021-12-01T00:00:00"/>
    <x v="0"/>
    <x v="10"/>
    <x v="2"/>
    <s v="Cheyenne Light Fuel &amp; Power Co"/>
    <x v="5"/>
    <x v="49"/>
  </r>
  <r>
    <n v="5"/>
    <n v="103"/>
    <x v="116"/>
    <s v="106000 Completed Constr not Classfd"/>
    <n v="1"/>
    <n v="0"/>
    <n v="0"/>
    <n v="0"/>
    <n v="0"/>
    <n v="0"/>
    <n v="0"/>
    <n v="0"/>
    <s v="Wyoming"/>
    <d v="2021-12-01T00:00:00"/>
    <x v="0"/>
    <x v="11"/>
    <x v="2"/>
    <s v="Cheyenne Light Fuel &amp; Power Co"/>
    <x v="5"/>
    <x v="49"/>
  </r>
  <r>
    <n v="5"/>
    <n v="103"/>
    <x v="116"/>
    <s v="106000 Completed Constr not Classfd"/>
    <n v="1"/>
    <n v="0"/>
    <n v="0"/>
    <n v="0"/>
    <n v="0"/>
    <n v="0"/>
    <n v="0"/>
    <n v="0"/>
    <s v="Wyoming"/>
    <d v="2021-12-01T00:00:00"/>
    <x v="0"/>
    <x v="12"/>
    <x v="2"/>
    <s v="Cheyenne Light Fuel &amp; Power Co"/>
    <x v="5"/>
    <x v="49"/>
  </r>
  <r>
    <n v="5"/>
    <n v="103"/>
    <x v="117"/>
    <s v="106000 Completed Constr not Classfd"/>
    <n v="1"/>
    <n v="0"/>
    <n v="0"/>
    <n v="0"/>
    <n v="0"/>
    <n v="0"/>
    <n v="0"/>
    <n v="0"/>
    <s v="Wyoming"/>
    <d v="2021-12-01T00:00:00"/>
    <x v="0"/>
    <x v="0"/>
    <x v="2"/>
    <s v="Cheyenne Light Fuel &amp; Power Co"/>
    <x v="5"/>
    <x v="50"/>
  </r>
  <r>
    <n v="5"/>
    <n v="103"/>
    <x v="117"/>
    <s v="106000 Completed Constr not Classfd"/>
    <n v="1"/>
    <n v="0"/>
    <n v="0"/>
    <n v="0"/>
    <n v="0"/>
    <n v="0"/>
    <n v="0"/>
    <n v="0"/>
    <s v="Wyoming"/>
    <d v="2021-12-01T00:00:00"/>
    <x v="0"/>
    <x v="1"/>
    <x v="2"/>
    <s v="Cheyenne Light Fuel &amp; Power Co"/>
    <x v="5"/>
    <x v="50"/>
  </r>
  <r>
    <n v="5"/>
    <n v="103"/>
    <x v="117"/>
    <s v="106000 Completed Constr not Classfd"/>
    <n v="1"/>
    <n v="0"/>
    <n v="0"/>
    <n v="0"/>
    <n v="0"/>
    <n v="0"/>
    <n v="0"/>
    <n v="0"/>
    <s v="Wyoming"/>
    <d v="2021-12-01T00:00:00"/>
    <x v="0"/>
    <x v="2"/>
    <x v="2"/>
    <s v="Cheyenne Light Fuel &amp; Power Co"/>
    <x v="5"/>
    <x v="50"/>
  </r>
  <r>
    <n v="5"/>
    <n v="103"/>
    <x v="117"/>
    <s v="106000 Completed Constr not Classfd"/>
    <n v="1"/>
    <n v="0"/>
    <n v="0"/>
    <n v="0"/>
    <n v="0"/>
    <n v="0"/>
    <n v="0"/>
    <n v="0"/>
    <s v="Wyoming"/>
    <d v="2021-12-01T00:00:00"/>
    <x v="0"/>
    <x v="3"/>
    <x v="2"/>
    <s v="Cheyenne Light Fuel &amp; Power Co"/>
    <x v="5"/>
    <x v="50"/>
  </r>
  <r>
    <n v="5"/>
    <n v="103"/>
    <x v="117"/>
    <s v="106000 Completed Constr not Classfd"/>
    <n v="1"/>
    <n v="0"/>
    <n v="0"/>
    <n v="0"/>
    <n v="0"/>
    <n v="0"/>
    <n v="0"/>
    <n v="0"/>
    <s v="Wyoming"/>
    <d v="2021-12-01T00:00:00"/>
    <x v="0"/>
    <x v="4"/>
    <x v="2"/>
    <s v="Cheyenne Light Fuel &amp; Power Co"/>
    <x v="5"/>
    <x v="50"/>
  </r>
  <r>
    <n v="5"/>
    <n v="103"/>
    <x v="117"/>
    <s v="106000 Completed Constr not Classfd"/>
    <n v="1"/>
    <n v="0"/>
    <n v="0"/>
    <n v="0"/>
    <n v="0"/>
    <n v="0"/>
    <n v="0"/>
    <n v="0"/>
    <s v="Wyoming"/>
    <d v="2021-12-01T00:00:00"/>
    <x v="0"/>
    <x v="5"/>
    <x v="2"/>
    <s v="Cheyenne Light Fuel &amp; Power Co"/>
    <x v="5"/>
    <x v="50"/>
  </r>
  <r>
    <n v="5"/>
    <n v="103"/>
    <x v="117"/>
    <s v="106000 Completed Constr not Classfd"/>
    <n v="1"/>
    <n v="0"/>
    <n v="0"/>
    <n v="0"/>
    <n v="0"/>
    <n v="0"/>
    <n v="0"/>
    <n v="0"/>
    <s v="Wyoming"/>
    <d v="2021-12-01T00:00:00"/>
    <x v="0"/>
    <x v="6"/>
    <x v="2"/>
    <s v="Cheyenne Light Fuel &amp; Power Co"/>
    <x v="5"/>
    <x v="50"/>
  </r>
  <r>
    <n v="5"/>
    <n v="103"/>
    <x v="117"/>
    <s v="106000 Completed Constr not Classfd"/>
    <n v="1"/>
    <n v="0"/>
    <n v="0"/>
    <n v="0"/>
    <n v="0"/>
    <n v="0"/>
    <n v="0"/>
    <n v="0"/>
    <s v="Wyoming"/>
    <d v="2021-12-01T00:00:00"/>
    <x v="0"/>
    <x v="7"/>
    <x v="2"/>
    <s v="Cheyenne Light Fuel &amp; Power Co"/>
    <x v="5"/>
    <x v="50"/>
  </r>
  <r>
    <n v="5"/>
    <n v="103"/>
    <x v="117"/>
    <s v="106000 Completed Constr not Classfd"/>
    <n v="1"/>
    <n v="0"/>
    <n v="0"/>
    <n v="0"/>
    <n v="0"/>
    <n v="0"/>
    <n v="0"/>
    <n v="0"/>
    <s v="Wyoming"/>
    <d v="2021-12-01T00:00:00"/>
    <x v="0"/>
    <x v="8"/>
    <x v="2"/>
    <s v="Cheyenne Light Fuel &amp; Power Co"/>
    <x v="5"/>
    <x v="50"/>
  </r>
  <r>
    <n v="5"/>
    <n v="103"/>
    <x v="117"/>
    <s v="106000 Completed Constr not Classfd"/>
    <n v="1"/>
    <n v="0"/>
    <n v="0"/>
    <n v="0"/>
    <n v="0"/>
    <n v="0"/>
    <n v="0"/>
    <n v="0"/>
    <s v="Wyoming"/>
    <d v="2021-12-01T00:00:00"/>
    <x v="0"/>
    <x v="9"/>
    <x v="2"/>
    <s v="Cheyenne Light Fuel &amp; Power Co"/>
    <x v="5"/>
    <x v="50"/>
  </r>
  <r>
    <n v="5"/>
    <n v="103"/>
    <x v="117"/>
    <s v="106000 Completed Constr not Classfd"/>
    <n v="1"/>
    <n v="0"/>
    <n v="0"/>
    <n v="0"/>
    <n v="0"/>
    <n v="0"/>
    <n v="0"/>
    <n v="0"/>
    <s v="Wyoming"/>
    <d v="2021-12-01T00:00:00"/>
    <x v="0"/>
    <x v="10"/>
    <x v="2"/>
    <s v="Cheyenne Light Fuel &amp; Power Co"/>
    <x v="5"/>
    <x v="50"/>
  </r>
  <r>
    <n v="5"/>
    <n v="103"/>
    <x v="117"/>
    <s v="106000 Completed Constr not Classfd"/>
    <n v="1"/>
    <n v="0"/>
    <n v="0"/>
    <n v="0"/>
    <n v="0"/>
    <n v="0"/>
    <n v="0"/>
    <n v="0"/>
    <s v="Wyoming"/>
    <d v="2021-12-01T00:00:00"/>
    <x v="0"/>
    <x v="11"/>
    <x v="2"/>
    <s v="Cheyenne Light Fuel &amp; Power Co"/>
    <x v="5"/>
    <x v="50"/>
  </r>
  <r>
    <n v="5"/>
    <n v="103"/>
    <x v="117"/>
    <s v="106000 Completed Constr not Classfd"/>
    <n v="1"/>
    <n v="0"/>
    <n v="0"/>
    <n v="0"/>
    <n v="0"/>
    <n v="0"/>
    <n v="0"/>
    <n v="0"/>
    <s v="Wyoming"/>
    <d v="2021-12-01T00:00:00"/>
    <x v="0"/>
    <x v="12"/>
    <x v="2"/>
    <s v="Cheyenne Light Fuel &amp; Power Co"/>
    <x v="5"/>
    <x v="50"/>
  </r>
  <r>
    <n v="5"/>
    <n v="103"/>
    <x v="118"/>
    <s v="106000 Completed Constr not Classfd"/>
    <n v="1"/>
    <n v="0"/>
    <n v="0"/>
    <n v="0"/>
    <n v="0"/>
    <n v="0"/>
    <n v="0"/>
    <n v="0"/>
    <s v="Wyoming"/>
    <d v="2021-12-01T00:00:00"/>
    <x v="0"/>
    <x v="0"/>
    <x v="2"/>
    <s v="Cheyenne Light Fuel &amp; Power Co"/>
    <x v="5"/>
    <x v="51"/>
  </r>
  <r>
    <n v="5"/>
    <n v="103"/>
    <x v="118"/>
    <s v="106000 Completed Constr not Classfd"/>
    <n v="1"/>
    <n v="0"/>
    <n v="0"/>
    <n v="0"/>
    <n v="0"/>
    <n v="0"/>
    <n v="0"/>
    <n v="0"/>
    <s v="Wyoming"/>
    <d v="2021-12-01T00:00:00"/>
    <x v="0"/>
    <x v="1"/>
    <x v="2"/>
    <s v="Cheyenne Light Fuel &amp; Power Co"/>
    <x v="5"/>
    <x v="51"/>
  </r>
  <r>
    <n v="5"/>
    <n v="103"/>
    <x v="118"/>
    <s v="106000 Completed Constr not Classfd"/>
    <n v="1"/>
    <n v="0"/>
    <n v="0"/>
    <n v="0"/>
    <n v="0"/>
    <n v="0"/>
    <n v="0"/>
    <n v="0"/>
    <s v="Wyoming"/>
    <d v="2021-12-01T00:00:00"/>
    <x v="0"/>
    <x v="2"/>
    <x v="2"/>
    <s v="Cheyenne Light Fuel &amp; Power Co"/>
    <x v="5"/>
    <x v="51"/>
  </r>
  <r>
    <n v="5"/>
    <n v="103"/>
    <x v="118"/>
    <s v="106000 Completed Constr not Classfd"/>
    <n v="1"/>
    <n v="0"/>
    <n v="0"/>
    <n v="0"/>
    <n v="0"/>
    <n v="0"/>
    <n v="0"/>
    <n v="0"/>
    <s v="Wyoming"/>
    <d v="2021-12-01T00:00:00"/>
    <x v="0"/>
    <x v="3"/>
    <x v="2"/>
    <s v="Cheyenne Light Fuel &amp; Power Co"/>
    <x v="5"/>
    <x v="51"/>
  </r>
  <r>
    <n v="5"/>
    <n v="103"/>
    <x v="118"/>
    <s v="106000 Completed Constr not Classfd"/>
    <n v="1"/>
    <n v="0"/>
    <n v="0"/>
    <n v="0"/>
    <n v="0"/>
    <n v="0"/>
    <n v="0"/>
    <n v="0"/>
    <s v="Wyoming"/>
    <d v="2021-12-01T00:00:00"/>
    <x v="0"/>
    <x v="4"/>
    <x v="2"/>
    <s v="Cheyenne Light Fuel &amp; Power Co"/>
    <x v="5"/>
    <x v="51"/>
  </r>
  <r>
    <n v="5"/>
    <n v="103"/>
    <x v="118"/>
    <s v="106000 Completed Constr not Classfd"/>
    <n v="1"/>
    <n v="0"/>
    <n v="0"/>
    <n v="0"/>
    <n v="0"/>
    <n v="0"/>
    <n v="0"/>
    <n v="0"/>
    <s v="Wyoming"/>
    <d v="2021-12-01T00:00:00"/>
    <x v="0"/>
    <x v="5"/>
    <x v="2"/>
    <s v="Cheyenne Light Fuel &amp; Power Co"/>
    <x v="5"/>
    <x v="51"/>
  </r>
  <r>
    <n v="5"/>
    <n v="103"/>
    <x v="118"/>
    <s v="106000 Completed Constr not Classfd"/>
    <n v="1"/>
    <n v="0"/>
    <n v="0"/>
    <n v="0"/>
    <n v="0"/>
    <n v="0"/>
    <n v="0"/>
    <n v="0"/>
    <s v="Wyoming"/>
    <d v="2021-12-01T00:00:00"/>
    <x v="0"/>
    <x v="6"/>
    <x v="2"/>
    <s v="Cheyenne Light Fuel &amp; Power Co"/>
    <x v="5"/>
    <x v="51"/>
  </r>
  <r>
    <n v="5"/>
    <n v="103"/>
    <x v="118"/>
    <s v="106000 Completed Constr not Classfd"/>
    <n v="1"/>
    <n v="0"/>
    <n v="0"/>
    <n v="0"/>
    <n v="0"/>
    <n v="0"/>
    <n v="0"/>
    <n v="0"/>
    <s v="Wyoming"/>
    <d v="2021-12-01T00:00:00"/>
    <x v="0"/>
    <x v="7"/>
    <x v="2"/>
    <s v="Cheyenne Light Fuel &amp; Power Co"/>
    <x v="5"/>
    <x v="51"/>
  </r>
  <r>
    <n v="5"/>
    <n v="103"/>
    <x v="118"/>
    <s v="106000 Completed Constr not Classfd"/>
    <n v="1"/>
    <n v="0"/>
    <n v="0"/>
    <n v="0"/>
    <n v="0"/>
    <n v="0"/>
    <n v="0"/>
    <n v="0"/>
    <s v="Wyoming"/>
    <d v="2021-12-01T00:00:00"/>
    <x v="0"/>
    <x v="8"/>
    <x v="2"/>
    <s v="Cheyenne Light Fuel &amp; Power Co"/>
    <x v="5"/>
    <x v="51"/>
  </r>
  <r>
    <n v="5"/>
    <n v="103"/>
    <x v="118"/>
    <s v="106000 Completed Constr not Classfd"/>
    <n v="1"/>
    <n v="0"/>
    <n v="0"/>
    <n v="0"/>
    <n v="0"/>
    <n v="0"/>
    <n v="0"/>
    <n v="0"/>
    <s v="Wyoming"/>
    <d v="2021-12-01T00:00:00"/>
    <x v="0"/>
    <x v="9"/>
    <x v="2"/>
    <s v="Cheyenne Light Fuel &amp; Power Co"/>
    <x v="5"/>
    <x v="51"/>
  </r>
  <r>
    <n v="5"/>
    <n v="103"/>
    <x v="118"/>
    <s v="106000 Completed Constr not Classfd"/>
    <n v="1"/>
    <n v="0"/>
    <n v="0"/>
    <n v="0"/>
    <n v="0"/>
    <n v="0"/>
    <n v="0"/>
    <n v="0"/>
    <s v="Wyoming"/>
    <d v="2021-12-01T00:00:00"/>
    <x v="0"/>
    <x v="10"/>
    <x v="2"/>
    <s v="Cheyenne Light Fuel &amp; Power Co"/>
    <x v="5"/>
    <x v="51"/>
  </r>
  <r>
    <n v="5"/>
    <n v="103"/>
    <x v="118"/>
    <s v="106000 Completed Constr not Classfd"/>
    <n v="1"/>
    <n v="0"/>
    <n v="0"/>
    <n v="0"/>
    <n v="0"/>
    <n v="0"/>
    <n v="0"/>
    <n v="0"/>
    <s v="Wyoming"/>
    <d v="2021-12-01T00:00:00"/>
    <x v="0"/>
    <x v="11"/>
    <x v="2"/>
    <s v="Cheyenne Light Fuel &amp; Power Co"/>
    <x v="5"/>
    <x v="51"/>
  </r>
  <r>
    <n v="5"/>
    <n v="103"/>
    <x v="118"/>
    <s v="106000 Completed Constr not Classfd"/>
    <n v="1"/>
    <n v="0"/>
    <n v="0"/>
    <n v="0"/>
    <n v="0"/>
    <n v="0"/>
    <n v="0"/>
    <n v="0"/>
    <s v="Wyoming"/>
    <d v="2021-12-01T00:00:00"/>
    <x v="0"/>
    <x v="12"/>
    <x v="2"/>
    <s v="Cheyenne Light Fuel &amp; Power Co"/>
    <x v="5"/>
    <x v="51"/>
  </r>
  <r>
    <n v="5"/>
    <n v="103"/>
    <x v="119"/>
    <s v="106000 Completed Constr not Classfd"/>
    <n v="1"/>
    <n v="0"/>
    <n v="0"/>
    <n v="0"/>
    <n v="0"/>
    <n v="0"/>
    <n v="0"/>
    <n v="0"/>
    <s v="Wyoming"/>
    <d v="2021-12-01T00:00:00"/>
    <x v="0"/>
    <x v="0"/>
    <x v="2"/>
    <s v="Cheyenne Light Fuel &amp; Power Co"/>
    <x v="5"/>
    <x v="52"/>
  </r>
  <r>
    <n v="5"/>
    <n v="103"/>
    <x v="119"/>
    <s v="106000 Completed Constr not Classfd"/>
    <n v="1"/>
    <n v="0"/>
    <n v="0"/>
    <n v="0"/>
    <n v="0"/>
    <n v="0"/>
    <n v="0"/>
    <n v="0"/>
    <s v="Wyoming"/>
    <d v="2021-12-01T00:00:00"/>
    <x v="0"/>
    <x v="1"/>
    <x v="2"/>
    <s v="Cheyenne Light Fuel &amp; Power Co"/>
    <x v="5"/>
    <x v="52"/>
  </r>
  <r>
    <n v="5"/>
    <n v="103"/>
    <x v="119"/>
    <s v="106000 Completed Constr not Classfd"/>
    <n v="1"/>
    <n v="0"/>
    <n v="0"/>
    <n v="0"/>
    <n v="0"/>
    <n v="0"/>
    <n v="0"/>
    <n v="0"/>
    <s v="Wyoming"/>
    <d v="2021-12-01T00:00:00"/>
    <x v="0"/>
    <x v="2"/>
    <x v="2"/>
    <s v="Cheyenne Light Fuel &amp; Power Co"/>
    <x v="5"/>
    <x v="52"/>
  </r>
  <r>
    <n v="5"/>
    <n v="103"/>
    <x v="119"/>
    <s v="106000 Completed Constr not Classfd"/>
    <n v="1"/>
    <n v="0"/>
    <n v="0"/>
    <n v="0"/>
    <n v="0"/>
    <n v="0"/>
    <n v="0"/>
    <n v="0"/>
    <s v="Wyoming"/>
    <d v="2021-12-01T00:00:00"/>
    <x v="0"/>
    <x v="3"/>
    <x v="2"/>
    <s v="Cheyenne Light Fuel &amp; Power Co"/>
    <x v="5"/>
    <x v="52"/>
  </r>
  <r>
    <n v="5"/>
    <n v="103"/>
    <x v="119"/>
    <s v="106000 Completed Constr not Classfd"/>
    <n v="1"/>
    <n v="0"/>
    <n v="0"/>
    <n v="0"/>
    <n v="0"/>
    <n v="0"/>
    <n v="0"/>
    <n v="0"/>
    <s v="Wyoming"/>
    <d v="2021-12-01T00:00:00"/>
    <x v="0"/>
    <x v="4"/>
    <x v="2"/>
    <s v="Cheyenne Light Fuel &amp; Power Co"/>
    <x v="5"/>
    <x v="52"/>
  </r>
  <r>
    <n v="5"/>
    <n v="103"/>
    <x v="119"/>
    <s v="106000 Completed Constr not Classfd"/>
    <n v="1"/>
    <n v="0"/>
    <n v="0"/>
    <n v="0"/>
    <n v="0"/>
    <n v="0"/>
    <n v="0"/>
    <n v="0"/>
    <s v="Wyoming"/>
    <d v="2021-12-01T00:00:00"/>
    <x v="0"/>
    <x v="5"/>
    <x v="2"/>
    <s v="Cheyenne Light Fuel &amp; Power Co"/>
    <x v="5"/>
    <x v="52"/>
  </r>
  <r>
    <n v="5"/>
    <n v="103"/>
    <x v="119"/>
    <s v="106000 Completed Constr not Classfd"/>
    <n v="1"/>
    <n v="0"/>
    <n v="0"/>
    <n v="0"/>
    <n v="0"/>
    <n v="0"/>
    <n v="0"/>
    <n v="0"/>
    <s v="Wyoming"/>
    <d v="2021-12-01T00:00:00"/>
    <x v="0"/>
    <x v="6"/>
    <x v="2"/>
    <s v="Cheyenne Light Fuel &amp; Power Co"/>
    <x v="5"/>
    <x v="52"/>
  </r>
  <r>
    <n v="5"/>
    <n v="103"/>
    <x v="119"/>
    <s v="106000 Completed Constr not Classfd"/>
    <n v="1"/>
    <n v="0"/>
    <n v="0"/>
    <n v="0"/>
    <n v="0"/>
    <n v="0"/>
    <n v="0"/>
    <n v="0"/>
    <s v="Wyoming"/>
    <d v="2021-12-01T00:00:00"/>
    <x v="0"/>
    <x v="7"/>
    <x v="2"/>
    <s v="Cheyenne Light Fuel &amp; Power Co"/>
    <x v="5"/>
    <x v="52"/>
  </r>
  <r>
    <n v="5"/>
    <n v="103"/>
    <x v="119"/>
    <s v="106000 Completed Constr not Classfd"/>
    <n v="1"/>
    <n v="0"/>
    <n v="0"/>
    <n v="0"/>
    <n v="0"/>
    <n v="0"/>
    <n v="0"/>
    <n v="0"/>
    <s v="Wyoming"/>
    <d v="2021-12-01T00:00:00"/>
    <x v="0"/>
    <x v="8"/>
    <x v="2"/>
    <s v="Cheyenne Light Fuel &amp; Power Co"/>
    <x v="5"/>
    <x v="52"/>
  </r>
  <r>
    <n v="5"/>
    <n v="103"/>
    <x v="119"/>
    <s v="106000 Completed Constr not Classfd"/>
    <n v="1"/>
    <n v="0"/>
    <n v="0"/>
    <n v="0"/>
    <n v="0"/>
    <n v="0"/>
    <n v="0"/>
    <n v="0"/>
    <s v="Wyoming"/>
    <d v="2021-12-01T00:00:00"/>
    <x v="0"/>
    <x v="9"/>
    <x v="2"/>
    <s v="Cheyenne Light Fuel &amp; Power Co"/>
    <x v="5"/>
    <x v="52"/>
  </r>
  <r>
    <n v="5"/>
    <n v="103"/>
    <x v="119"/>
    <s v="106000 Completed Constr not Classfd"/>
    <n v="1"/>
    <n v="0"/>
    <n v="0"/>
    <n v="0"/>
    <n v="0"/>
    <n v="0"/>
    <n v="0"/>
    <n v="0"/>
    <s v="Wyoming"/>
    <d v="2021-12-01T00:00:00"/>
    <x v="0"/>
    <x v="10"/>
    <x v="2"/>
    <s v="Cheyenne Light Fuel &amp; Power Co"/>
    <x v="5"/>
    <x v="52"/>
  </r>
  <r>
    <n v="5"/>
    <n v="103"/>
    <x v="119"/>
    <s v="106000 Completed Constr not Classfd"/>
    <n v="1"/>
    <n v="0"/>
    <n v="0"/>
    <n v="0"/>
    <n v="0"/>
    <n v="0"/>
    <n v="0"/>
    <n v="0"/>
    <s v="Wyoming"/>
    <d v="2021-12-01T00:00:00"/>
    <x v="0"/>
    <x v="11"/>
    <x v="2"/>
    <s v="Cheyenne Light Fuel &amp; Power Co"/>
    <x v="5"/>
    <x v="52"/>
  </r>
  <r>
    <n v="5"/>
    <n v="103"/>
    <x v="119"/>
    <s v="106000 Completed Constr not Classfd"/>
    <n v="1"/>
    <n v="0"/>
    <n v="0"/>
    <n v="0"/>
    <n v="0"/>
    <n v="0"/>
    <n v="0"/>
    <n v="0"/>
    <s v="Wyoming"/>
    <d v="2021-12-01T00:00:00"/>
    <x v="0"/>
    <x v="12"/>
    <x v="2"/>
    <s v="Cheyenne Light Fuel &amp; Power Co"/>
    <x v="5"/>
    <x v="52"/>
  </r>
  <r>
    <n v="5"/>
    <n v="103"/>
    <x v="121"/>
    <s v="106000 Completed Constr not Classfd"/>
    <n v="1"/>
    <n v="0"/>
    <n v="0"/>
    <n v="0"/>
    <n v="0"/>
    <n v="0"/>
    <n v="0"/>
    <n v="0"/>
    <s v="Wyoming"/>
    <d v="2021-12-01T00:00:00"/>
    <x v="0"/>
    <x v="0"/>
    <x v="2"/>
    <s v="Cheyenne Light Fuel &amp; Power Co"/>
    <x v="5"/>
    <x v="0"/>
  </r>
  <r>
    <n v="5"/>
    <n v="103"/>
    <x v="121"/>
    <s v="106000 Completed Constr not Classfd"/>
    <n v="1"/>
    <n v="0"/>
    <n v="0"/>
    <n v="0"/>
    <n v="0"/>
    <n v="0"/>
    <n v="0"/>
    <n v="0"/>
    <s v="Wyoming"/>
    <d v="2021-12-01T00:00:00"/>
    <x v="0"/>
    <x v="1"/>
    <x v="2"/>
    <s v="Cheyenne Light Fuel &amp; Power Co"/>
    <x v="5"/>
    <x v="0"/>
  </r>
  <r>
    <n v="5"/>
    <n v="103"/>
    <x v="121"/>
    <s v="106000 Completed Constr not Classfd"/>
    <n v="1"/>
    <n v="0"/>
    <n v="0"/>
    <n v="0"/>
    <n v="0"/>
    <n v="0"/>
    <n v="0"/>
    <n v="0"/>
    <s v="Wyoming"/>
    <d v="2021-12-01T00:00:00"/>
    <x v="0"/>
    <x v="2"/>
    <x v="2"/>
    <s v="Cheyenne Light Fuel &amp; Power Co"/>
    <x v="5"/>
    <x v="0"/>
  </r>
  <r>
    <n v="5"/>
    <n v="103"/>
    <x v="121"/>
    <s v="106000 Completed Constr not Classfd"/>
    <n v="1"/>
    <n v="0"/>
    <n v="0"/>
    <n v="0"/>
    <n v="0"/>
    <n v="0"/>
    <n v="0"/>
    <n v="0"/>
    <s v="Wyoming"/>
    <d v="2021-12-01T00:00:00"/>
    <x v="0"/>
    <x v="3"/>
    <x v="2"/>
    <s v="Cheyenne Light Fuel &amp; Power Co"/>
    <x v="5"/>
    <x v="0"/>
  </r>
  <r>
    <n v="5"/>
    <n v="103"/>
    <x v="121"/>
    <s v="106000 Completed Constr not Classfd"/>
    <n v="1"/>
    <n v="0"/>
    <n v="0"/>
    <n v="0"/>
    <n v="0"/>
    <n v="0"/>
    <n v="0"/>
    <n v="0"/>
    <s v="Wyoming"/>
    <d v="2021-12-01T00:00:00"/>
    <x v="0"/>
    <x v="4"/>
    <x v="2"/>
    <s v="Cheyenne Light Fuel &amp; Power Co"/>
    <x v="5"/>
    <x v="0"/>
  </r>
  <r>
    <n v="5"/>
    <n v="103"/>
    <x v="121"/>
    <s v="106000 Completed Constr not Classfd"/>
    <n v="1"/>
    <n v="0"/>
    <n v="0"/>
    <n v="0"/>
    <n v="0"/>
    <n v="0"/>
    <n v="0"/>
    <n v="0"/>
    <s v="Wyoming"/>
    <d v="2021-12-01T00:00:00"/>
    <x v="0"/>
    <x v="5"/>
    <x v="2"/>
    <s v="Cheyenne Light Fuel &amp; Power Co"/>
    <x v="5"/>
    <x v="0"/>
  </r>
  <r>
    <n v="5"/>
    <n v="103"/>
    <x v="121"/>
    <s v="106000 Completed Constr not Classfd"/>
    <n v="1"/>
    <n v="0"/>
    <n v="0"/>
    <n v="0"/>
    <n v="0"/>
    <n v="0"/>
    <n v="0"/>
    <n v="0"/>
    <s v="Wyoming"/>
    <d v="2021-12-01T00:00:00"/>
    <x v="0"/>
    <x v="6"/>
    <x v="2"/>
    <s v="Cheyenne Light Fuel &amp; Power Co"/>
    <x v="5"/>
    <x v="0"/>
  </r>
  <r>
    <n v="5"/>
    <n v="103"/>
    <x v="121"/>
    <s v="106000 Completed Constr not Classfd"/>
    <n v="1"/>
    <n v="0"/>
    <n v="0"/>
    <n v="0"/>
    <n v="0"/>
    <n v="0"/>
    <n v="0"/>
    <n v="0"/>
    <s v="Wyoming"/>
    <d v="2021-12-01T00:00:00"/>
    <x v="0"/>
    <x v="7"/>
    <x v="2"/>
    <s v="Cheyenne Light Fuel &amp; Power Co"/>
    <x v="5"/>
    <x v="0"/>
  </r>
  <r>
    <n v="5"/>
    <n v="103"/>
    <x v="121"/>
    <s v="106000 Completed Constr not Classfd"/>
    <n v="1"/>
    <n v="0"/>
    <n v="0"/>
    <n v="0"/>
    <n v="0"/>
    <n v="0"/>
    <n v="0"/>
    <n v="0"/>
    <s v="Wyoming"/>
    <d v="2021-12-01T00:00:00"/>
    <x v="0"/>
    <x v="8"/>
    <x v="2"/>
    <s v="Cheyenne Light Fuel &amp; Power Co"/>
    <x v="5"/>
    <x v="0"/>
  </r>
  <r>
    <n v="5"/>
    <n v="103"/>
    <x v="121"/>
    <s v="106000 Completed Constr not Classfd"/>
    <n v="1"/>
    <n v="0"/>
    <n v="0"/>
    <n v="0"/>
    <n v="0"/>
    <n v="0"/>
    <n v="0"/>
    <n v="0"/>
    <s v="Wyoming"/>
    <d v="2021-12-01T00:00:00"/>
    <x v="0"/>
    <x v="9"/>
    <x v="2"/>
    <s v="Cheyenne Light Fuel &amp; Power Co"/>
    <x v="5"/>
    <x v="0"/>
  </r>
  <r>
    <n v="5"/>
    <n v="103"/>
    <x v="121"/>
    <s v="106000 Completed Constr not Classfd"/>
    <n v="1"/>
    <n v="0"/>
    <n v="0"/>
    <n v="0"/>
    <n v="0"/>
    <n v="0"/>
    <n v="0"/>
    <n v="0"/>
    <s v="Wyoming"/>
    <d v="2021-12-01T00:00:00"/>
    <x v="0"/>
    <x v="10"/>
    <x v="2"/>
    <s v="Cheyenne Light Fuel &amp; Power Co"/>
    <x v="5"/>
    <x v="0"/>
  </r>
  <r>
    <n v="5"/>
    <n v="103"/>
    <x v="121"/>
    <s v="106000 Completed Constr not Classfd"/>
    <n v="1"/>
    <n v="0"/>
    <n v="0"/>
    <n v="0"/>
    <n v="0"/>
    <n v="0"/>
    <n v="0"/>
    <n v="0"/>
    <s v="Wyoming"/>
    <d v="2021-12-01T00:00:00"/>
    <x v="0"/>
    <x v="11"/>
    <x v="2"/>
    <s v="Cheyenne Light Fuel &amp; Power Co"/>
    <x v="5"/>
    <x v="0"/>
  </r>
  <r>
    <n v="5"/>
    <n v="103"/>
    <x v="121"/>
    <s v="106000 Completed Constr not Classfd"/>
    <n v="1"/>
    <n v="0"/>
    <n v="0"/>
    <n v="0"/>
    <n v="0"/>
    <n v="0"/>
    <n v="0"/>
    <n v="0"/>
    <s v="Wyoming"/>
    <d v="2021-12-01T00:00:00"/>
    <x v="0"/>
    <x v="12"/>
    <x v="2"/>
    <s v="Cheyenne Light Fuel &amp; Power Co"/>
    <x v="5"/>
    <x v="0"/>
  </r>
  <r>
    <n v="5"/>
    <n v="103"/>
    <x v="122"/>
    <s v="106000 Completed Constr not Classfd"/>
    <n v="1"/>
    <n v="0"/>
    <n v="0"/>
    <n v="0"/>
    <n v="0"/>
    <n v="0"/>
    <n v="0"/>
    <n v="0"/>
    <s v="Wyoming"/>
    <d v="2021-12-01T00:00:00"/>
    <x v="0"/>
    <x v="0"/>
    <x v="2"/>
    <s v="Cheyenne Light Fuel &amp; Power Co"/>
    <x v="5"/>
    <x v="0"/>
  </r>
  <r>
    <n v="5"/>
    <n v="103"/>
    <x v="122"/>
    <s v="106000 Completed Constr not Classfd"/>
    <n v="1"/>
    <n v="0"/>
    <n v="0"/>
    <n v="0"/>
    <n v="0"/>
    <n v="0"/>
    <n v="0"/>
    <n v="0"/>
    <s v="Wyoming"/>
    <d v="2021-12-01T00:00:00"/>
    <x v="0"/>
    <x v="1"/>
    <x v="2"/>
    <s v="Cheyenne Light Fuel &amp; Power Co"/>
    <x v="5"/>
    <x v="0"/>
  </r>
  <r>
    <n v="5"/>
    <n v="103"/>
    <x v="122"/>
    <s v="106000 Completed Constr not Classfd"/>
    <n v="1"/>
    <n v="0"/>
    <n v="0"/>
    <n v="0"/>
    <n v="0"/>
    <n v="0"/>
    <n v="0"/>
    <n v="0"/>
    <s v="Wyoming"/>
    <d v="2021-12-01T00:00:00"/>
    <x v="0"/>
    <x v="2"/>
    <x v="2"/>
    <s v="Cheyenne Light Fuel &amp; Power Co"/>
    <x v="5"/>
    <x v="0"/>
  </r>
  <r>
    <n v="5"/>
    <n v="103"/>
    <x v="122"/>
    <s v="106000 Completed Constr not Classfd"/>
    <n v="1"/>
    <n v="0"/>
    <n v="0"/>
    <n v="0"/>
    <n v="0"/>
    <n v="0"/>
    <n v="0"/>
    <n v="0"/>
    <s v="Wyoming"/>
    <d v="2021-12-01T00:00:00"/>
    <x v="0"/>
    <x v="3"/>
    <x v="2"/>
    <s v="Cheyenne Light Fuel &amp; Power Co"/>
    <x v="5"/>
    <x v="0"/>
  </r>
  <r>
    <n v="5"/>
    <n v="103"/>
    <x v="122"/>
    <s v="106000 Completed Constr not Classfd"/>
    <n v="1"/>
    <n v="0"/>
    <n v="0"/>
    <n v="0"/>
    <n v="0"/>
    <n v="0"/>
    <n v="0"/>
    <n v="0"/>
    <s v="Wyoming"/>
    <d v="2021-12-01T00:00:00"/>
    <x v="0"/>
    <x v="4"/>
    <x v="2"/>
    <s v="Cheyenne Light Fuel &amp; Power Co"/>
    <x v="5"/>
    <x v="0"/>
  </r>
  <r>
    <n v="5"/>
    <n v="103"/>
    <x v="122"/>
    <s v="106000 Completed Constr not Classfd"/>
    <n v="1"/>
    <n v="0"/>
    <n v="0"/>
    <n v="0"/>
    <n v="0"/>
    <n v="0"/>
    <n v="0"/>
    <n v="0"/>
    <s v="Wyoming"/>
    <d v="2021-12-01T00:00:00"/>
    <x v="0"/>
    <x v="5"/>
    <x v="2"/>
    <s v="Cheyenne Light Fuel &amp; Power Co"/>
    <x v="5"/>
    <x v="0"/>
  </r>
  <r>
    <n v="5"/>
    <n v="103"/>
    <x v="122"/>
    <s v="106000 Completed Constr not Classfd"/>
    <n v="1"/>
    <n v="0"/>
    <n v="0"/>
    <n v="0"/>
    <n v="0"/>
    <n v="0"/>
    <n v="0"/>
    <n v="0"/>
    <s v="Wyoming"/>
    <d v="2021-12-01T00:00:00"/>
    <x v="0"/>
    <x v="6"/>
    <x v="2"/>
    <s v="Cheyenne Light Fuel &amp; Power Co"/>
    <x v="5"/>
    <x v="0"/>
  </r>
  <r>
    <n v="5"/>
    <n v="103"/>
    <x v="122"/>
    <s v="106000 Completed Constr not Classfd"/>
    <n v="1"/>
    <n v="0"/>
    <n v="0"/>
    <n v="0"/>
    <n v="0"/>
    <n v="0"/>
    <n v="0"/>
    <n v="0"/>
    <s v="Wyoming"/>
    <d v="2021-12-01T00:00:00"/>
    <x v="0"/>
    <x v="7"/>
    <x v="2"/>
    <s v="Cheyenne Light Fuel &amp; Power Co"/>
    <x v="5"/>
    <x v="0"/>
  </r>
  <r>
    <n v="5"/>
    <n v="103"/>
    <x v="122"/>
    <s v="106000 Completed Constr not Classfd"/>
    <n v="1"/>
    <n v="0"/>
    <n v="0"/>
    <n v="0"/>
    <n v="0"/>
    <n v="0"/>
    <n v="0"/>
    <n v="0"/>
    <s v="Wyoming"/>
    <d v="2021-12-01T00:00:00"/>
    <x v="0"/>
    <x v="8"/>
    <x v="2"/>
    <s v="Cheyenne Light Fuel &amp; Power Co"/>
    <x v="5"/>
    <x v="0"/>
  </r>
  <r>
    <n v="5"/>
    <n v="103"/>
    <x v="122"/>
    <s v="106000 Completed Constr not Classfd"/>
    <n v="1"/>
    <n v="0"/>
    <n v="0"/>
    <n v="0"/>
    <n v="0"/>
    <n v="0"/>
    <n v="0"/>
    <n v="0"/>
    <s v="Wyoming"/>
    <d v="2021-12-01T00:00:00"/>
    <x v="0"/>
    <x v="9"/>
    <x v="2"/>
    <s v="Cheyenne Light Fuel &amp; Power Co"/>
    <x v="5"/>
    <x v="0"/>
  </r>
  <r>
    <n v="5"/>
    <n v="103"/>
    <x v="122"/>
    <s v="106000 Completed Constr not Classfd"/>
    <n v="1"/>
    <n v="0"/>
    <n v="0"/>
    <n v="0"/>
    <n v="0"/>
    <n v="0"/>
    <n v="0"/>
    <n v="0"/>
    <s v="Wyoming"/>
    <d v="2021-12-01T00:00:00"/>
    <x v="0"/>
    <x v="10"/>
    <x v="2"/>
    <s v="Cheyenne Light Fuel &amp; Power Co"/>
    <x v="5"/>
    <x v="0"/>
  </r>
  <r>
    <n v="5"/>
    <n v="103"/>
    <x v="122"/>
    <s v="106000 Completed Constr not Classfd"/>
    <n v="1"/>
    <n v="0"/>
    <n v="0"/>
    <n v="0"/>
    <n v="0"/>
    <n v="0"/>
    <n v="0"/>
    <n v="0"/>
    <s v="Wyoming"/>
    <d v="2021-12-01T00:00:00"/>
    <x v="0"/>
    <x v="11"/>
    <x v="2"/>
    <s v="Cheyenne Light Fuel &amp; Power Co"/>
    <x v="5"/>
    <x v="0"/>
  </r>
  <r>
    <n v="5"/>
    <n v="103"/>
    <x v="122"/>
    <s v="106000 Completed Constr not Classfd"/>
    <n v="1"/>
    <n v="0"/>
    <n v="0"/>
    <n v="0"/>
    <n v="0"/>
    <n v="0"/>
    <n v="0"/>
    <n v="0"/>
    <s v="Wyoming"/>
    <d v="2021-12-01T00:00:00"/>
    <x v="0"/>
    <x v="12"/>
    <x v="2"/>
    <s v="Cheyenne Light Fuel &amp; Power Co"/>
    <x v="5"/>
    <x v="0"/>
  </r>
  <r>
    <n v="5"/>
    <n v="103"/>
    <x v="123"/>
    <s v="106000 Completed Constr not Classfd"/>
    <n v="1"/>
    <n v="0"/>
    <n v="0"/>
    <n v="0"/>
    <n v="0"/>
    <n v="0"/>
    <n v="0"/>
    <n v="0"/>
    <s v="Wyoming"/>
    <d v="2021-12-01T00:00:00"/>
    <x v="0"/>
    <x v="0"/>
    <x v="2"/>
    <s v="Cheyenne Light Fuel &amp; Power Co"/>
    <x v="5"/>
    <x v="0"/>
  </r>
  <r>
    <n v="5"/>
    <n v="103"/>
    <x v="123"/>
    <s v="106000 Completed Constr not Classfd"/>
    <n v="1"/>
    <n v="0"/>
    <n v="0"/>
    <n v="0"/>
    <n v="0"/>
    <n v="0"/>
    <n v="0"/>
    <n v="0"/>
    <s v="Wyoming"/>
    <d v="2021-12-01T00:00:00"/>
    <x v="0"/>
    <x v="1"/>
    <x v="2"/>
    <s v="Cheyenne Light Fuel &amp; Power Co"/>
    <x v="5"/>
    <x v="0"/>
  </r>
  <r>
    <n v="5"/>
    <n v="103"/>
    <x v="123"/>
    <s v="106000 Completed Constr not Classfd"/>
    <n v="1"/>
    <n v="0"/>
    <n v="0"/>
    <n v="0"/>
    <n v="0"/>
    <n v="0"/>
    <n v="0"/>
    <n v="0"/>
    <s v="Wyoming"/>
    <d v="2021-12-01T00:00:00"/>
    <x v="0"/>
    <x v="2"/>
    <x v="2"/>
    <s v="Cheyenne Light Fuel &amp; Power Co"/>
    <x v="5"/>
    <x v="0"/>
  </r>
  <r>
    <n v="5"/>
    <n v="103"/>
    <x v="123"/>
    <s v="106000 Completed Constr not Classfd"/>
    <n v="1"/>
    <n v="0"/>
    <n v="0"/>
    <n v="0"/>
    <n v="0"/>
    <n v="0"/>
    <n v="0"/>
    <n v="0"/>
    <s v="Wyoming"/>
    <d v="2021-12-01T00:00:00"/>
    <x v="0"/>
    <x v="3"/>
    <x v="2"/>
    <s v="Cheyenne Light Fuel &amp; Power Co"/>
    <x v="5"/>
    <x v="0"/>
  </r>
  <r>
    <n v="5"/>
    <n v="103"/>
    <x v="123"/>
    <s v="106000 Completed Constr not Classfd"/>
    <n v="1"/>
    <n v="0"/>
    <n v="0"/>
    <n v="0"/>
    <n v="0"/>
    <n v="0"/>
    <n v="0"/>
    <n v="0"/>
    <s v="Wyoming"/>
    <d v="2021-12-01T00:00:00"/>
    <x v="0"/>
    <x v="4"/>
    <x v="2"/>
    <s v="Cheyenne Light Fuel &amp; Power Co"/>
    <x v="5"/>
    <x v="0"/>
  </r>
  <r>
    <n v="5"/>
    <n v="103"/>
    <x v="123"/>
    <s v="106000 Completed Constr not Classfd"/>
    <n v="1"/>
    <n v="0"/>
    <n v="0"/>
    <n v="0"/>
    <n v="0"/>
    <n v="0"/>
    <n v="0"/>
    <n v="0"/>
    <s v="Wyoming"/>
    <d v="2021-12-01T00:00:00"/>
    <x v="0"/>
    <x v="5"/>
    <x v="2"/>
    <s v="Cheyenne Light Fuel &amp; Power Co"/>
    <x v="5"/>
    <x v="0"/>
  </r>
  <r>
    <n v="5"/>
    <n v="103"/>
    <x v="123"/>
    <s v="106000 Completed Constr not Classfd"/>
    <n v="1"/>
    <n v="0"/>
    <n v="0"/>
    <n v="0"/>
    <n v="0"/>
    <n v="0"/>
    <n v="0"/>
    <n v="0"/>
    <s v="Wyoming"/>
    <d v="2021-12-01T00:00:00"/>
    <x v="0"/>
    <x v="6"/>
    <x v="2"/>
    <s v="Cheyenne Light Fuel &amp; Power Co"/>
    <x v="5"/>
    <x v="0"/>
  </r>
  <r>
    <n v="5"/>
    <n v="103"/>
    <x v="123"/>
    <s v="106000 Completed Constr not Classfd"/>
    <n v="1"/>
    <n v="0"/>
    <n v="0"/>
    <n v="0"/>
    <n v="0"/>
    <n v="0"/>
    <n v="0"/>
    <n v="0"/>
    <s v="Wyoming"/>
    <d v="2021-12-01T00:00:00"/>
    <x v="0"/>
    <x v="7"/>
    <x v="2"/>
    <s v="Cheyenne Light Fuel &amp; Power Co"/>
    <x v="5"/>
    <x v="0"/>
  </r>
  <r>
    <n v="5"/>
    <n v="103"/>
    <x v="123"/>
    <s v="106000 Completed Constr not Classfd"/>
    <n v="1"/>
    <n v="0"/>
    <n v="0"/>
    <n v="0"/>
    <n v="0"/>
    <n v="0"/>
    <n v="0"/>
    <n v="0"/>
    <s v="Wyoming"/>
    <d v="2021-12-01T00:00:00"/>
    <x v="0"/>
    <x v="8"/>
    <x v="2"/>
    <s v="Cheyenne Light Fuel &amp; Power Co"/>
    <x v="5"/>
    <x v="0"/>
  </r>
  <r>
    <n v="5"/>
    <n v="103"/>
    <x v="123"/>
    <s v="106000 Completed Constr not Classfd"/>
    <n v="1"/>
    <n v="0"/>
    <n v="0"/>
    <n v="0"/>
    <n v="0"/>
    <n v="0"/>
    <n v="0"/>
    <n v="0"/>
    <s v="Wyoming"/>
    <d v="2021-12-01T00:00:00"/>
    <x v="0"/>
    <x v="9"/>
    <x v="2"/>
    <s v="Cheyenne Light Fuel &amp; Power Co"/>
    <x v="5"/>
    <x v="0"/>
  </r>
  <r>
    <n v="5"/>
    <n v="103"/>
    <x v="123"/>
    <s v="106000 Completed Constr not Classfd"/>
    <n v="1"/>
    <n v="0"/>
    <n v="0"/>
    <n v="0"/>
    <n v="0"/>
    <n v="0"/>
    <n v="0"/>
    <n v="0"/>
    <s v="Wyoming"/>
    <d v="2021-12-01T00:00:00"/>
    <x v="0"/>
    <x v="10"/>
    <x v="2"/>
    <s v="Cheyenne Light Fuel &amp; Power Co"/>
    <x v="5"/>
    <x v="0"/>
  </r>
  <r>
    <n v="5"/>
    <n v="103"/>
    <x v="123"/>
    <s v="106000 Completed Constr not Classfd"/>
    <n v="1"/>
    <n v="0"/>
    <n v="0"/>
    <n v="0"/>
    <n v="0"/>
    <n v="0"/>
    <n v="0"/>
    <n v="0"/>
    <s v="Wyoming"/>
    <d v="2021-12-01T00:00:00"/>
    <x v="0"/>
    <x v="11"/>
    <x v="2"/>
    <s v="Cheyenne Light Fuel &amp; Power Co"/>
    <x v="5"/>
    <x v="0"/>
  </r>
  <r>
    <n v="5"/>
    <n v="103"/>
    <x v="123"/>
    <s v="106000 Completed Constr not Classfd"/>
    <n v="1"/>
    <n v="0"/>
    <n v="0"/>
    <n v="0"/>
    <n v="0"/>
    <n v="0"/>
    <n v="0"/>
    <n v="0"/>
    <s v="Wyoming"/>
    <d v="2021-12-01T00:00:00"/>
    <x v="0"/>
    <x v="12"/>
    <x v="2"/>
    <s v="Cheyenne Light Fuel &amp; Power Co"/>
    <x v="5"/>
    <x v="0"/>
  </r>
  <r>
    <n v="5"/>
    <n v="103"/>
    <x v="124"/>
    <s v="106000 Completed Constr not Classfd"/>
    <n v="1"/>
    <n v="0"/>
    <n v="0"/>
    <n v="0"/>
    <n v="0"/>
    <n v="0"/>
    <n v="0"/>
    <n v="0"/>
    <s v="Wyoming"/>
    <d v="2021-12-01T00:00:00"/>
    <x v="0"/>
    <x v="0"/>
    <x v="2"/>
    <s v="Cheyenne Light Fuel &amp; Power Co"/>
    <x v="5"/>
    <x v="0"/>
  </r>
  <r>
    <n v="5"/>
    <n v="103"/>
    <x v="124"/>
    <s v="106000 Completed Constr not Classfd"/>
    <n v="1"/>
    <n v="0"/>
    <n v="0"/>
    <n v="0"/>
    <n v="0"/>
    <n v="0"/>
    <n v="0"/>
    <n v="0"/>
    <s v="Wyoming"/>
    <d v="2021-12-01T00:00:00"/>
    <x v="0"/>
    <x v="1"/>
    <x v="2"/>
    <s v="Cheyenne Light Fuel &amp; Power Co"/>
    <x v="5"/>
    <x v="0"/>
  </r>
  <r>
    <n v="5"/>
    <n v="103"/>
    <x v="124"/>
    <s v="106000 Completed Constr not Classfd"/>
    <n v="1"/>
    <n v="0"/>
    <n v="0"/>
    <n v="0"/>
    <n v="0"/>
    <n v="0"/>
    <n v="0"/>
    <n v="0"/>
    <s v="Wyoming"/>
    <d v="2021-12-01T00:00:00"/>
    <x v="0"/>
    <x v="2"/>
    <x v="2"/>
    <s v="Cheyenne Light Fuel &amp; Power Co"/>
    <x v="5"/>
    <x v="0"/>
  </r>
  <r>
    <n v="5"/>
    <n v="103"/>
    <x v="124"/>
    <s v="106000 Completed Constr not Classfd"/>
    <n v="1"/>
    <n v="0"/>
    <n v="0"/>
    <n v="0"/>
    <n v="0"/>
    <n v="0"/>
    <n v="0"/>
    <n v="0"/>
    <s v="Wyoming"/>
    <d v="2021-12-01T00:00:00"/>
    <x v="0"/>
    <x v="3"/>
    <x v="2"/>
    <s v="Cheyenne Light Fuel &amp; Power Co"/>
    <x v="5"/>
    <x v="0"/>
  </r>
  <r>
    <n v="5"/>
    <n v="103"/>
    <x v="124"/>
    <s v="106000 Completed Constr not Classfd"/>
    <n v="1"/>
    <n v="0"/>
    <n v="0"/>
    <n v="0"/>
    <n v="0"/>
    <n v="0"/>
    <n v="0"/>
    <n v="0"/>
    <s v="Wyoming"/>
    <d v="2021-12-01T00:00:00"/>
    <x v="0"/>
    <x v="4"/>
    <x v="2"/>
    <s v="Cheyenne Light Fuel &amp; Power Co"/>
    <x v="5"/>
    <x v="0"/>
  </r>
  <r>
    <n v="5"/>
    <n v="103"/>
    <x v="124"/>
    <s v="106000 Completed Constr not Classfd"/>
    <n v="1"/>
    <n v="0"/>
    <n v="0"/>
    <n v="0"/>
    <n v="0"/>
    <n v="0"/>
    <n v="0"/>
    <n v="0"/>
    <s v="Wyoming"/>
    <d v="2021-12-01T00:00:00"/>
    <x v="0"/>
    <x v="5"/>
    <x v="2"/>
    <s v="Cheyenne Light Fuel &amp; Power Co"/>
    <x v="5"/>
    <x v="0"/>
  </r>
  <r>
    <n v="5"/>
    <n v="103"/>
    <x v="124"/>
    <s v="106000 Completed Constr not Classfd"/>
    <n v="1"/>
    <n v="0"/>
    <n v="0"/>
    <n v="0"/>
    <n v="0"/>
    <n v="0"/>
    <n v="0"/>
    <n v="0"/>
    <s v="Wyoming"/>
    <d v="2021-12-01T00:00:00"/>
    <x v="0"/>
    <x v="6"/>
    <x v="2"/>
    <s v="Cheyenne Light Fuel &amp; Power Co"/>
    <x v="5"/>
    <x v="0"/>
  </r>
  <r>
    <n v="5"/>
    <n v="103"/>
    <x v="124"/>
    <s v="106000 Completed Constr not Classfd"/>
    <n v="1"/>
    <n v="0"/>
    <n v="0"/>
    <n v="0"/>
    <n v="0"/>
    <n v="0"/>
    <n v="0"/>
    <n v="0"/>
    <s v="Wyoming"/>
    <d v="2021-12-01T00:00:00"/>
    <x v="0"/>
    <x v="7"/>
    <x v="2"/>
    <s v="Cheyenne Light Fuel &amp; Power Co"/>
    <x v="5"/>
    <x v="0"/>
  </r>
  <r>
    <n v="5"/>
    <n v="103"/>
    <x v="124"/>
    <s v="106000 Completed Constr not Classfd"/>
    <n v="1"/>
    <n v="0"/>
    <n v="0"/>
    <n v="0"/>
    <n v="0"/>
    <n v="0"/>
    <n v="0"/>
    <n v="0"/>
    <s v="Wyoming"/>
    <d v="2021-12-01T00:00:00"/>
    <x v="0"/>
    <x v="8"/>
    <x v="2"/>
    <s v="Cheyenne Light Fuel &amp; Power Co"/>
    <x v="5"/>
    <x v="0"/>
  </r>
  <r>
    <n v="5"/>
    <n v="103"/>
    <x v="124"/>
    <s v="106000 Completed Constr not Classfd"/>
    <n v="1"/>
    <n v="0"/>
    <n v="0"/>
    <n v="0"/>
    <n v="0"/>
    <n v="0"/>
    <n v="0"/>
    <n v="0"/>
    <s v="Wyoming"/>
    <d v="2021-12-01T00:00:00"/>
    <x v="0"/>
    <x v="9"/>
    <x v="2"/>
    <s v="Cheyenne Light Fuel &amp; Power Co"/>
    <x v="5"/>
    <x v="0"/>
  </r>
  <r>
    <n v="5"/>
    <n v="103"/>
    <x v="124"/>
    <s v="106000 Completed Constr not Classfd"/>
    <n v="1"/>
    <n v="0"/>
    <n v="0"/>
    <n v="0"/>
    <n v="0"/>
    <n v="0"/>
    <n v="0"/>
    <n v="0"/>
    <s v="Wyoming"/>
    <d v="2021-12-01T00:00:00"/>
    <x v="0"/>
    <x v="10"/>
    <x v="2"/>
    <s v="Cheyenne Light Fuel &amp; Power Co"/>
    <x v="5"/>
    <x v="0"/>
  </r>
  <r>
    <n v="5"/>
    <n v="103"/>
    <x v="124"/>
    <s v="106000 Completed Constr not Classfd"/>
    <n v="1"/>
    <n v="0"/>
    <n v="0"/>
    <n v="0"/>
    <n v="0"/>
    <n v="0"/>
    <n v="0"/>
    <n v="0"/>
    <s v="Wyoming"/>
    <d v="2021-12-01T00:00:00"/>
    <x v="0"/>
    <x v="11"/>
    <x v="2"/>
    <s v="Cheyenne Light Fuel &amp; Power Co"/>
    <x v="5"/>
    <x v="0"/>
  </r>
  <r>
    <n v="5"/>
    <n v="103"/>
    <x v="124"/>
    <s v="106000 Completed Constr not Classfd"/>
    <n v="1"/>
    <n v="0"/>
    <n v="0"/>
    <n v="0"/>
    <n v="0"/>
    <n v="0"/>
    <n v="0"/>
    <n v="0"/>
    <s v="Wyoming"/>
    <d v="2021-12-01T00:00:00"/>
    <x v="0"/>
    <x v="12"/>
    <x v="2"/>
    <s v="Cheyenne Light Fuel &amp; Power Co"/>
    <x v="5"/>
    <x v="0"/>
  </r>
  <r>
    <n v="5"/>
    <n v="103"/>
    <x v="125"/>
    <s v="106000 Completed Constr not Classfd"/>
    <n v="1"/>
    <n v="0"/>
    <n v="0"/>
    <n v="0"/>
    <n v="0"/>
    <n v="0"/>
    <n v="0"/>
    <n v="0"/>
    <s v="Wyoming"/>
    <d v="2021-12-01T00:00:00"/>
    <x v="0"/>
    <x v="0"/>
    <x v="2"/>
    <s v="Cheyenne Light Fuel &amp; Power Co"/>
    <x v="5"/>
    <x v="4"/>
  </r>
  <r>
    <n v="5"/>
    <n v="103"/>
    <x v="125"/>
    <s v="106000 Completed Constr not Classfd"/>
    <n v="1"/>
    <n v="0"/>
    <n v="0"/>
    <n v="0"/>
    <n v="0"/>
    <n v="0"/>
    <n v="0"/>
    <n v="0"/>
    <s v="Wyoming"/>
    <d v="2021-12-01T00:00:00"/>
    <x v="0"/>
    <x v="1"/>
    <x v="2"/>
    <s v="Cheyenne Light Fuel &amp; Power Co"/>
    <x v="5"/>
    <x v="4"/>
  </r>
  <r>
    <n v="5"/>
    <n v="103"/>
    <x v="125"/>
    <s v="106000 Completed Constr not Classfd"/>
    <n v="1"/>
    <n v="0"/>
    <n v="0"/>
    <n v="0"/>
    <n v="0"/>
    <n v="0"/>
    <n v="0"/>
    <n v="0"/>
    <s v="Wyoming"/>
    <d v="2021-12-01T00:00:00"/>
    <x v="0"/>
    <x v="2"/>
    <x v="2"/>
    <s v="Cheyenne Light Fuel &amp; Power Co"/>
    <x v="5"/>
    <x v="4"/>
  </r>
  <r>
    <n v="5"/>
    <n v="103"/>
    <x v="125"/>
    <s v="106000 Completed Constr not Classfd"/>
    <n v="1"/>
    <n v="0"/>
    <n v="0"/>
    <n v="0"/>
    <n v="0"/>
    <n v="0"/>
    <n v="0"/>
    <n v="0"/>
    <s v="Wyoming"/>
    <d v="2021-12-01T00:00:00"/>
    <x v="0"/>
    <x v="3"/>
    <x v="2"/>
    <s v="Cheyenne Light Fuel &amp; Power Co"/>
    <x v="5"/>
    <x v="4"/>
  </r>
  <r>
    <n v="5"/>
    <n v="103"/>
    <x v="125"/>
    <s v="106000 Completed Constr not Classfd"/>
    <n v="1"/>
    <n v="0"/>
    <n v="0"/>
    <n v="0"/>
    <n v="0"/>
    <n v="0"/>
    <n v="0"/>
    <n v="0"/>
    <s v="Wyoming"/>
    <d v="2021-12-01T00:00:00"/>
    <x v="0"/>
    <x v="4"/>
    <x v="2"/>
    <s v="Cheyenne Light Fuel &amp; Power Co"/>
    <x v="5"/>
    <x v="4"/>
  </r>
  <r>
    <n v="5"/>
    <n v="103"/>
    <x v="125"/>
    <s v="106000 Completed Constr not Classfd"/>
    <n v="1"/>
    <n v="0"/>
    <n v="0"/>
    <n v="0"/>
    <n v="0"/>
    <n v="0"/>
    <n v="0"/>
    <n v="0"/>
    <s v="Wyoming"/>
    <d v="2021-12-01T00:00:00"/>
    <x v="0"/>
    <x v="5"/>
    <x v="2"/>
    <s v="Cheyenne Light Fuel &amp; Power Co"/>
    <x v="5"/>
    <x v="4"/>
  </r>
  <r>
    <n v="5"/>
    <n v="103"/>
    <x v="125"/>
    <s v="106000 Completed Constr not Classfd"/>
    <n v="1"/>
    <n v="0"/>
    <n v="0"/>
    <n v="0"/>
    <n v="0"/>
    <n v="0"/>
    <n v="0"/>
    <n v="0"/>
    <s v="Wyoming"/>
    <d v="2021-12-01T00:00:00"/>
    <x v="0"/>
    <x v="6"/>
    <x v="2"/>
    <s v="Cheyenne Light Fuel &amp; Power Co"/>
    <x v="5"/>
    <x v="4"/>
  </r>
  <r>
    <n v="5"/>
    <n v="103"/>
    <x v="125"/>
    <s v="106000 Completed Constr not Classfd"/>
    <n v="1"/>
    <n v="0"/>
    <n v="0"/>
    <n v="0"/>
    <n v="0"/>
    <n v="0"/>
    <n v="0"/>
    <n v="0"/>
    <s v="Wyoming"/>
    <d v="2021-12-01T00:00:00"/>
    <x v="0"/>
    <x v="7"/>
    <x v="2"/>
    <s v="Cheyenne Light Fuel &amp; Power Co"/>
    <x v="5"/>
    <x v="4"/>
  </r>
  <r>
    <n v="5"/>
    <n v="103"/>
    <x v="125"/>
    <s v="106000 Completed Constr not Classfd"/>
    <n v="1"/>
    <n v="0"/>
    <n v="0"/>
    <n v="0"/>
    <n v="0"/>
    <n v="0"/>
    <n v="0"/>
    <n v="0"/>
    <s v="Wyoming"/>
    <d v="2021-12-01T00:00:00"/>
    <x v="0"/>
    <x v="8"/>
    <x v="2"/>
    <s v="Cheyenne Light Fuel &amp; Power Co"/>
    <x v="5"/>
    <x v="4"/>
  </r>
  <r>
    <n v="5"/>
    <n v="103"/>
    <x v="125"/>
    <s v="106000 Completed Constr not Classfd"/>
    <n v="1"/>
    <n v="0"/>
    <n v="0"/>
    <n v="0"/>
    <n v="0"/>
    <n v="0"/>
    <n v="0"/>
    <n v="0"/>
    <s v="Wyoming"/>
    <d v="2021-12-01T00:00:00"/>
    <x v="0"/>
    <x v="9"/>
    <x v="2"/>
    <s v="Cheyenne Light Fuel &amp; Power Co"/>
    <x v="5"/>
    <x v="4"/>
  </r>
  <r>
    <n v="5"/>
    <n v="103"/>
    <x v="125"/>
    <s v="106000 Completed Constr not Classfd"/>
    <n v="1"/>
    <n v="0"/>
    <n v="0"/>
    <n v="0"/>
    <n v="0"/>
    <n v="0"/>
    <n v="0"/>
    <n v="0"/>
    <s v="Wyoming"/>
    <d v="2021-12-01T00:00:00"/>
    <x v="0"/>
    <x v="10"/>
    <x v="2"/>
    <s v="Cheyenne Light Fuel &amp; Power Co"/>
    <x v="5"/>
    <x v="4"/>
  </r>
  <r>
    <n v="5"/>
    <n v="103"/>
    <x v="125"/>
    <s v="106000 Completed Constr not Classfd"/>
    <n v="1"/>
    <n v="0"/>
    <n v="0"/>
    <n v="0"/>
    <n v="0"/>
    <n v="0"/>
    <n v="0"/>
    <n v="0"/>
    <s v="Wyoming"/>
    <d v="2021-12-01T00:00:00"/>
    <x v="0"/>
    <x v="11"/>
    <x v="2"/>
    <s v="Cheyenne Light Fuel &amp; Power Co"/>
    <x v="5"/>
    <x v="4"/>
  </r>
  <r>
    <n v="5"/>
    <n v="103"/>
    <x v="125"/>
    <s v="106000 Completed Constr not Classfd"/>
    <n v="1"/>
    <n v="0"/>
    <n v="0"/>
    <n v="0"/>
    <n v="0"/>
    <n v="0"/>
    <n v="0"/>
    <n v="0"/>
    <s v="Wyoming"/>
    <d v="2021-12-01T00:00:00"/>
    <x v="0"/>
    <x v="12"/>
    <x v="2"/>
    <s v="Cheyenne Light Fuel &amp; Power Co"/>
    <x v="5"/>
    <x v="4"/>
  </r>
  <r>
    <n v="5"/>
    <n v="103"/>
    <x v="126"/>
    <s v="106000 Completed Constr not Classfd"/>
    <n v="1"/>
    <n v="0"/>
    <n v="0"/>
    <n v="0"/>
    <n v="0"/>
    <n v="0"/>
    <n v="0"/>
    <n v="0"/>
    <s v="Wyoming"/>
    <d v="2021-12-01T00:00:00"/>
    <x v="0"/>
    <x v="0"/>
    <x v="2"/>
    <s v="Cheyenne Light Fuel &amp; Power Co"/>
    <x v="5"/>
    <x v="4"/>
  </r>
  <r>
    <n v="5"/>
    <n v="103"/>
    <x v="126"/>
    <s v="106000 Completed Constr not Classfd"/>
    <n v="1"/>
    <n v="0"/>
    <n v="0"/>
    <n v="0"/>
    <n v="0"/>
    <n v="0"/>
    <n v="0"/>
    <n v="0"/>
    <s v="Wyoming"/>
    <d v="2021-12-01T00:00:00"/>
    <x v="0"/>
    <x v="1"/>
    <x v="2"/>
    <s v="Cheyenne Light Fuel &amp; Power Co"/>
    <x v="5"/>
    <x v="4"/>
  </r>
  <r>
    <n v="5"/>
    <n v="103"/>
    <x v="126"/>
    <s v="106000 Completed Constr not Classfd"/>
    <n v="1"/>
    <n v="0"/>
    <n v="0"/>
    <n v="0"/>
    <n v="0"/>
    <n v="0"/>
    <n v="0"/>
    <n v="0"/>
    <s v="Wyoming"/>
    <d v="2021-12-01T00:00:00"/>
    <x v="0"/>
    <x v="2"/>
    <x v="2"/>
    <s v="Cheyenne Light Fuel &amp; Power Co"/>
    <x v="5"/>
    <x v="4"/>
  </r>
  <r>
    <n v="5"/>
    <n v="103"/>
    <x v="126"/>
    <s v="106000 Completed Constr not Classfd"/>
    <n v="1"/>
    <n v="0"/>
    <n v="0"/>
    <n v="0"/>
    <n v="0"/>
    <n v="0"/>
    <n v="0"/>
    <n v="0"/>
    <s v="Wyoming"/>
    <d v="2021-12-01T00:00:00"/>
    <x v="0"/>
    <x v="3"/>
    <x v="2"/>
    <s v="Cheyenne Light Fuel &amp; Power Co"/>
    <x v="5"/>
    <x v="4"/>
  </r>
  <r>
    <n v="5"/>
    <n v="103"/>
    <x v="126"/>
    <s v="106000 Completed Constr not Classfd"/>
    <n v="1"/>
    <n v="0"/>
    <n v="0"/>
    <n v="0"/>
    <n v="0"/>
    <n v="0"/>
    <n v="0"/>
    <n v="0"/>
    <s v="Wyoming"/>
    <d v="2021-12-01T00:00:00"/>
    <x v="0"/>
    <x v="4"/>
    <x v="2"/>
    <s v="Cheyenne Light Fuel &amp; Power Co"/>
    <x v="5"/>
    <x v="4"/>
  </r>
  <r>
    <n v="5"/>
    <n v="103"/>
    <x v="126"/>
    <s v="106000 Completed Constr not Classfd"/>
    <n v="1"/>
    <n v="0"/>
    <n v="0"/>
    <n v="0"/>
    <n v="0"/>
    <n v="0"/>
    <n v="0"/>
    <n v="0"/>
    <s v="Wyoming"/>
    <d v="2021-12-01T00:00:00"/>
    <x v="0"/>
    <x v="5"/>
    <x v="2"/>
    <s v="Cheyenne Light Fuel &amp; Power Co"/>
    <x v="5"/>
    <x v="4"/>
  </r>
  <r>
    <n v="5"/>
    <n v="103"/>
    <x v="126"/>
    <s v="106000 Completed Constr not Classfd"/>
    <n v="1"/>
    <n v="0"/>
    <n v="0"/>
    <n v="0"/>
    <n v="0"/>
    <n v="0"/>
    <n v="0"/>
    <n v="0"/>
    <s v="Wyoming"/>
    <d v="2021-12-01T00:00:00"/>
    <x v="0"/>
    <x v="6"/>
    <x v="2"/>
    <s v="Cheyenne Light Fuel &amp; Power Co"/>
    <x v="5"/>
    <x v="4"/>
  </r>
  <r>
    <n v="5"/>
    <n v="103"/>
    <x v="126"/>
    <s v="106000 Completed Constr not Classfd"/>
    <n v="1"/>
    <n v="0"/>
    <n v="0"/>
    <n v="0"/>
    <n v="0"/>
    <n v="0"/>
    <n v="0"/>
    <n v="0"/>
    <s v="Wyoming"/>
    <d v="2021-12-01T00:00:00"/>
    <x v="0"/>
    <x v="7"/>
    <x v="2"/>
    <s v="Cheyenne Light Fuel &amp; Power Co"/>
    <x v="5"/>
    <x v="4"/>
  </r>
  <r>
    <n v="5"/>
    <n v="103"/>
    <x v="126"/>
    <s v="106000 Completed Constr not Classfd"/>
    <n v="1"/>
    <n v="0"/>
    <n v="0"/>
    <n v="0"/>
    <n v="0"/>
    <n v="0"/>
    <n v="0"/>
    <n v="0"/>
    <s v="Wyoming"/>
    <d v="2021-12-01T00:00:00"/>
    <x v="0"/>
    <x v="8"/>
    <x v="2"/>
    <s v="Cheyenne Light Fuel &amp; Power Co"/>
    <x v="5"/>
    <x v="4"/>
  </r>
  <r>
    <n v="5"/>
    <n v="103"/>
    <x v="126"/>
    <s v="106000 Completed Constr not Classfd"/>
    <n v="1"/>
    <n v="0"/>
    <n v="0"/>
    <n v="0"/>
    <n v="0"/>
    <n v="0"/>
    <n v="0"/>
    <n v="0"/>
    <s v="Wyoming"/>
    <d v="2021-12-01T00:00:00"/>
    <x v="0"/>
    <x v="9"/>
    <x v="2"/>
    <s v="Cheyenne Light Fuel &amp; Power Co"/>
    <x v="5"/>
    <x v="4"/>
  </r>
  <r>
    <n v="5"/>
    <n v="103"/>
    <x v="126"/>
    <s v="106000 Completed Constr not Classfd"/>
    <n v="1"/>
    <n v="0"/>
    <n v="0"/>
    <n v="0"/>
    <n v="0"/>
    <n v="0"/>
    <n v="0"/>
    <n v="0"/>
    <s v="Wyoming"/>
    <d v="2021-12-01T00:00:00"/>
    <x v="0"/>
    <x v="10"/>
    <x v="2"/>
    <s v="Cheyenne Light Fuel &amp; Power Co"/>
    <x v="5"/>
    <x v="4"/>
  </r>
  <r>
    <n v="5"/>
    <n v="103"/>
    <x v="126"/>
    <s v="106000 Completed Constr not Classfd"/>
    <n v="1"/>
    <n v="0"/>
    <n v="0"/>
    <n v="0"/>
    <n v="0"/>
    <n v="0"/>
    <n v="0"/>
    <n v="0"/>
    <s v="Wyoming"/>
    <d v="2021-12-01T00:00:00"/>
    <x v="0"/>
    <x v="11"/>
    <x v="2"/>
    <s v="Cheyenne Light Fuel &amp; Power Co"/>
    <x v="5"/>
    <x v="4"/>
  </r>
  <r>
    <n v="5"/>
    <n v="103"/>
    <x v="126"/>
    <s v="106000 Completed Constr not Classfd"/>
    <n v="1"/>
    <n v="0"/>
    <n v="0"/>
    <n v="0"/>
    <n v="0"/>
    <n v="0"/>
    <n v="0"/>
    <n v="0"/>
    <s v="Wyoming"/>
    <d v="2021-12-01T00:00:00"/>
    <x v="0"/>
    <x v="12"/>
    <x v="2"/>
    <s v="Cheyenne Light Fuel &amp; Power Co"/>
    <x v="5"/>
    <x v="4"/>
  </r>
  <r>
    <n v="5"/>
    <n v="103"/>
    <x v="127"/>
    <s v="106000 Completed Constr not Classfd"/>
    <n v="1"/>
    <n v="0"/>
    <n v="0"/>
    <n v="0"/>
    <n v="0"/>
    <n v="0"/>
    <n v="0"/>
    <n v="0"/>
    <s v="Wyoming"/>
    <d v="2021-12-01T00:00:00"/>
    <x v="0"/>
    <x v="0"/>
    <x v="2"/>
    <s v="Cheyenne Light Fuel &amp; Power Co"/>
    <x v="5"/>
    <x v="4"/>
  </r>
  <r>
    <n v="5"/>
    <n v="103"/>
    <x v="127"/>
    <s v="106000 Completed Constr not Classfd"/>
    <n v="1"/>
    <n v="0"/>
    <n v="0"/>
    <n v="0"/>
    <n v="0"/>
    <n v="0"/>
    <n v="0"/>
    <n v="0"/>
    <s v="Wyoming"/>
    <d v="2021-12-01T00:00:00"/>
    <x v="0"/>
    <x v="1"/>
    <x v="2"/>
    <s v="Cheyenne Light Fuel &amp; Power Co"/>
    <x v="5"/>
    <x v="4"/>
  </r>
  <r>
    <n v="5"/>
    <n v="103"/>
    <x v="127"/>
    <s v="106000 Completed Constr not Classfd"/>
    <n v="1"/>
    <n v="0"/>
    <n v="0"/>
    <n v="0"/>
    <n v="0"/>
    <n v="0"/>
    <n v="0"/>
    <n v="0"/>
    <s v="Wyoming"/>
    <d v="2021-12-01T00:00:00"/>
    <x v="0"/>
    <x v="2"/>
    <x v="2"/>
    <s v="Cheyenne Light Fuel &amp; Power Co"/>
    <x v="5"/>
    <x v="4"/>
  </r>
  <r>
    <n v="5"/>
    <n v="103"/>
    <x v="127"/>
    <s v="106000 Completed Constr not Classfd"/>
    <n v="1"/>
    <n v="0"/>
    <n v="0"/>
    <n v="0"/>
    <n v="0"/>
    <n v="0"/>
    <n v="0"/>
    <n v="0"/>
    <s v="Wyoming"/>
    <d v="2021-12-01T00:00:00"/>
    <x v="0"/>
    <x v="3"/>
    <x v="2"/>
    <s v="Cheyenne Light Fuel &amp; Power Co"/>
    <x v="5"/>
    <x v="4"/>
  </r>
  <r>
    <n v="5"/>
    <n v="103"/>
    <x v="127"/>
    <s v="106000 Completed Constr not Classfd"/>
    <n v="1"/>
    <n v="0"/>
    <n v="0"/>
    <n v="0"/>
    <n v="0"/>
    <n v="0"/>
    <n v="0"/>
    <n v="0"/>
    <s v="Wyoming"/>
    <d v="2021-12-01T00:00:00"/>
    <x v="0"/>
    <x v="4"/>
    <x v="2"/>
    <s v="Cheyenne Light Fuel &amp; Power Co"/>
    <x v="5"/>
    <x v="4"/>
  </r>
  <r>
    <n v="5"/>
    <n v="103"/>
    <x v="127"/>
    <s v="106000 Completed Constr not Classfd"/>
    <n v="1"/>
    <n v="0"/>
    <n v="0"/>
    <n v="0"/>
    <n v="0"/>
    <n v="0"/>
    <n v="0"/>
    <n v="0"/>
    <s v="Wyoming"/>
    <d v="2021-12-01T00:00:00"/>
    <x v="0"/>
    <x v="5"/>
    <x v="2"/>
    <s v="Cheyenne Light Fuel &amp; Power Co"/>
    <x v="5"/>
    <x v="4"/>
  </r>
  <r>
    <n v="5"/>
    <n v="103"/>
    <x v="127"/>
    <s v="106000 Completed Constr not Classfd"/>
    <n v="1"/>
    <n v="0"/>
    <n v="0"/>
    <n v="0"/>
    <n v="0"/>
    <n v="0"/>
    <n v="0"/>
    <n v="0"/>
    <s v="Wyoming"/>
    <d v="2021-12-01T00:00:00"/>
    <x v="0"/>
    <x v="6"/>
    <x v="2"/>
    <s v="Cheyenne Light Fuel &amp; Power Co"/>
    <x v="5"/>
    <x v="4"/>
  </r>
  <r>
    <n v="5"/>
    <n v="103"/>
    <x v="127"/>
    <s v="106000 Completed Constr not Classfd"/>
    <n v="1"/>
    <n v="0"/>
    <n v="0"/>
    <n v="0"/>
    <n v="0"/>
    <n v="0"/>
    <n v="0"/>
    <n v="0"/>
    <s v="Wyoming"/>
    <d v="2021-12-01T00:00:00"/>
    <x v="0"/>
    <x v="7"/>
    <x v="2"/>
    <s v="Cheyenne Light Fuel &amp; Power Co"/>
    <x v="5"/>
    <x v="4"/>
  </r>
  <r>
    <n v="5"/>
    <n v="103"/>
    <x v="127"/>
    <s v="106000 Completed Constr not Classfd"/>
    <n v="1"/>
    <n v="0"/>
    <n v="0"/>
    <n v="0"/>
    <n v="0"/>
    <n v="0"/>
    <n v="0"/>
    <n v="0"/>
    <s v="Wyoming"/>
    <d v="2021-12-01T00:00:00"/>
    <x v="0"/>
    <x v="8"/>
    <x v="2"/>
    <s v="Cheyenne Light Fuel &amp; Power Co"/>
    <x v="5"/>
    <x v="4"/>
  </r>
  <r>
    <n v="5"/>
    <n v="103"/>
    <x v="127"/>
    <s v="106000 Completed Constr not Classfd"/>
    <n v="1"/>
    <n v="0"/>
    <n v="0"/>
    <n v="0"/>
    <n v="0"/>
    <n v="0"/>
    <n v="0"/>
    <n v="0"/>
    <s v="Wyoming"/>
    <d v="2021-12-01T00:00:00"/>
    <x v="0"/>
    <x v="9"/>
    <x v="2"/>
    <s v="Cheyenne Light Fuel &amp; Power Co"/>
    <x v="5"/>
    <x v="4"/>
  </r>
  <r>
    <n v="5"/>
    <n v="103"/>
    <x v="127"/>
    <s v="106000 Completed Constr not Classfd"/>
    <n v="1"/>
    <n v="0"/>
    <n v="0"/>
    <n v="0"/>
    <n v="0"/>
    <n v="0"/>
    <n v="0"/>
    <n v="0"/>
    <s v="Wyoming"/>
    <d v="2021-12-01T00:00:00"/>
    <x v="0"/>
    <x v="10"/>
    <x v="2"/>
    <s v="Cheyenne Light Fuel &amp; Power Co"/>
    <x v="5"/>
    <x v="4"/>
  </r>
  <r>
    <n v="5"/>
    <n v="103"/>
    <x v="127"/>
    <s v="106000 Completed Constr not Classfd"/>
    <n v="1"/>
    <n v="0"/>
    <n v="0"/>
    <n v="0"/>
    <n v="0"/>
    <n v="0"/>
    <n v="0"/>
    <n v="0"/>
    <s v="Wyoming"/>
    <d v="2021-12-01T00:00:00"/>
    <x v="0"/>
    <x v="11"/>
    <x v="2"/>
    <s v="Cheyenne Light Fuel &amp; Power Co"/>
    <x v="5"/>
    <x v="4"/>
  </r>
  <r>
    <n v="5"/>
    <n v="103"/>
    <x v="127"/>
    <s v="106000 Completed Constr not Classfd"/>
    <n v="1"/>
    <n v="0"/>
    <n v="0"/>
    <n v="0"/>
    <n v="0"/>
    <n v="0"/>
    <n v="0"/>
    <n v="0"/>
    <s v="Wyoming"/>
    <d v="2021-12-01T00:00:00"/>
    <x v="0"/>
    <x v="12"/>
    <x v="2"/>
    <s v="Cheyenne Light Fuel &amp; Power Co"/>
    <x v="5"/>
    <x v="4"/>
  </r>
  <r>
    <n v="5"/>
    <n v="103"/>
    <x v="128"/>
    <s v="106000 Completed Constr not Classfd"/>
    <n v="1"/>
    <n v="0"/>
    <n v="0"/>
    <n v="0"/>
    <n v="0"/>
    <n v="0"/>
    <n v="0"/>
    <n v="0"/>
    <s v="Wyoming"/>
    <d v="2021-12-01T00:00:00"/>
    <x v="0"/>
    <x v="0"/>
    <x v="2"/>
    <s v="Cheyenne Light Fuel &amp; Power Co"/>
    <x v="5"/>
    <x v="4"/>
  </r>
  <r>
    <n v="5"/>
    <n v="103"/>
    <x v="128"/>
    <s v="106000 Completed Constr not Classfd"/>
    <n v="1"/>
    <n v="0"/>
    <n v="0"/>
    <n v="0"/>
    <n v="0"/>
    <n v="0"/>
    <n v="0"/>
    <n v="0"/>
    <s v="Wyoming"/>
    <d v="2021-12-01T00:00:00"/>
    <x v="0"/>
    <x v="1"/>
    <x v="2"/>
    <s v="Cheyenne Light Fuel &amp; Power Co"/>
    <x v="5"/>
    <x v="4"/>
  </r>
  <r>
    <n v="5"/>
    <n v="103"/>
    <x v="128"/>
    <s v="106000 Completed Constr not Classfd"/>
    <n v="1"/>
    <n v="0"/>
    <n v="0"/>
    <n v="0"/>
    <n v="0"/>
    <n v="0"/>
    <n v="0"/>
    <n v="0"/>
    <s v="Wyoming"/>
    <d v="2021-12-01T00:00:00"/>
    <x v="0"/>
    <x v="2"/>
    <x v="2"/>
    <s v="Cheyenne Light Fuel &amp; Power Co"/>
    <x v="5"/>
    <x v="4"/>
  </r>
  <r>
    <n v="5"/>
    <n v="103"/>
    <x v="128"/>
    <s v="106000 Completed Constr not Classfd"/>
    <n v="1"/>
    <n v="0"/>
    <n v="0"/>
    <n v="0"/>
    <n v="0"/>
    <n v="0"/>
    <n v="0"/>
    <n v="0"/>
    <s v="Wyoming"/>
    <d v="2021-12-01T00:00:00"/>
    <x v="0"/>
    <x v="3"/>
    <x v="2"/>
    <s v="Cheyenne Light Fuel &amp; Power Co"/>
    <x v="5"/>
    <x v="4"/>
  </r>
  <r>
    <n v="5"/>
    <n v="103"/>
    <x v="128"/>
    <s v="106000 Completed Constr not Classfd"/>
    <n v="1"/>
    <n v="0"/>
    <n v="0"/>
    <n v="0"/>
    <n v="0"/>
    <n v="0"/>
    <n v="0"/>
    <n v="0"/>
    <s v="Wyoming"/>
    <d v="2021-12-01T00:00:00"/>
    <x v="0"/>
    <x v="4"/>
    <x v="2"/>
    <s v="Cheyenne Light Fuel &amp; Power Co"/>
    <x v="5"/>
    <x v="4"/>
  </r>
  <r>
    <n v="5"/>
    <n v="103"/>
    <x v="128"/>
    <s v="106000 Completed Constr not Classfd"/>
    <n v="1"/>
    <n v="0"/>
    <n v="0"/>
    <n v="0"/>
    <n v="0"/>
    <n v="0"/>
    <n v="0"/>
    <n v="0"/>
    <s v="Wyoming"/>
    <d v="2021-12-01T00:00:00"/>
    <x v="0"/>
    <x v="5"/>
    <x v="2"/>
    <s v="Cheyenne Light Fuel &amp; Power Co"/>
    <x v="5"/>
    <x v="4"/>
  </r>
  <r>
    <n v="5"/>
    <n v="103"/>
    <x v="128"/>
    <s v="106000 Completed Constr not Classfd"/>
    <n v="1"/>
    <n v="0"/>
    <n v="0"/>
    <n v="0"/>
    <n v="0"/>
    <n v="0"/>
    <n v="0"/>
    <n v="0"/>
    <s v="Wyoming"/>
    <d v="2021-12-01T00:00:00"/>
    <x v="0"/>
    <x v="6"/>
    <x v="2"/>
    <s v="Cheyenne Light Fuel &amp; Power Co"/>
    <x v="5"/>
    <x v="4"/>
  </r>
  <r>
    <n v="5"/>
    <n v="103"/>
    <x v="128"/>
    <s v="106000 Completed Constr not Classfd"/>
    <n v="1"/>
    <n v="0"/>
    <n v="0"/>
    <n v="0"/>
    <n v="0"/>
    <n v="0"/>
    <n v="0"/>
    <n v="0"/>
    <s v="Wyoming"/>
    <d v="2021-12-01T00:00:00"/>
    <x v="0"/>
    <x v="7"/>
    <x v="2"/>
    <s v="Cheyenne Light Fuel &amp; Power Co"/>
    <x v="5"/>
    <x v="4"/>
  </r>
  <r>
    <n v="5"/>
    <n v="103"/>
    <x v="128"/>
    <s v="106000 Completed Constr not Classfd"/>
    <n v="1"/>
    <n v="0"/>
    <n v="0"/>
    <n v="0"/>
    <n v="0"/>
    <n v="0"/>
    <n v="0"/>
    <n v="0"/>
    <s v="Wyoming"/>
    <d v="2021-12-01T00:00:00"/>
    <x v="0"/>
    <x v="8"/>
    <x v="2"/>
    <s v="Cheyenne Light Fuel &amp; Power Co"/>
    <x v="5"/>
    <x v="4"/>
  </r>
  <r>
    <n v="5"/>
    <n v="103"/>
    <x v="128"/>
    <s v="106000 Completed Constr not Classfd"/>
    <n v="1"/>
    <n v="0"/>
    <n v="0"/>
    <n v="0"/>
    <n v="0"/>
    <n v="0"/>
    <n v="0"/>
    <n v="0"/>
    <s v="Wyoming"/>
    <d v="2021-12-01T00:00:00"/>
    <x v="0"/>
    <x v="9"/>
    <x v="2"/>
    <s v="Cheyenne Light Fuel &amp; Power Co"/>
    <x v="5"/>
    <x v="4"/>
  </r>
  <r>
    <n v="5"/>
    <n v="103"/>
    <x v="128"/>
    <s v="106000 Completed Constr not Classfd"/>
    <n v="1"/>
    <n v="0"/>
    <n v="0"/>
    <n v="0"/>
    <n v="0"/>
    <n v="0"/>
    <n v="0"/>
    <n v="0"/>
    <s v="Wyoming"/>
    <d v="2021-12-01T00:00:00"/>
    <x v="0"/>
    <x v="10"/>
    <x v="2"/>
    <s v="Cheyenne Light Fuel &amp; Power Co"/>
    <x v="5"/>
    <x v="4"/>
  </r>
  <r>
    <n v="5"/>
    <n v="103"/>
    <x v="128"/>
    <s v="106000 Completed Constr not Classfd"/>
    <n v="1"/>
    <n v="0"/>
    <n v="0"/>
    <n v="0"/>
    <n v="0"/>
    <n v="0"/>
    <n v="0"/>
    <n v="0"/>
    <s v="Wyoming"/>
    <d v="2021-12-01T00:00:00"/>
    <x v="0"/>
    <x v="11"/>
    <x v="2"/>
    <s v="Cheyenne Light Fuel &amp; Power Co"/>
    <x v="5"/>
    <x v="4"/>
  </r>
  <r>
    <n v="5"/>
    <n v="103"/>
    <x v="128"/>
    <s v="106000 Completed Constr not Classfd"/>
    <n v="1"/>
    <n v="0"/>
    <n v="0"/>
    <n v="0"/>
    <n v="0"/>
    <n v="0"/>
    <n v="0"/>
    <n v="0"/>
    <s v="Wyoming"/>
    <d v="2021-12-01T00:00:00"/>
    <x v="0"/>
    <x v="12"/>
    <x v="2"/>
    <s v="Cheyenne Light Fuel &amp; Power Co"/>
    <x v="5"/>
    <x v="4"/>
  </r>
  <r>
    <n v="5"/>
    <n v="103"/>
    <x v="129"/>
    <s v="106000 Completed Constr not Classfd"/>
    <n v="1"/>
    <n v="0"/>
    <n v="0"/>
    <n v="0"/>
    <n v="0"/>
    <n v="0"/>
    <n v="0"/>
    <n v="0"/>
    <s v="Wyoming"/>
    <d v="2021-12-01T00:00:00"/>
    <x v="0"/>
    <x v="0"/>
    <x v="2"/>
    <s v="Cheyenne Light Fuel &amp; Power Co"/>
    <x v="5"/>
    <x v="4"/>
  </r>
  <r>
    <n v="5"/>
    <n v="103"/>
    <x v="129"/>
    <s v="106000 Completed Constr not Classfd"/>
    <n v="1"/>
    <n v="0"/>
    <n v="0"/>
    <n v="0"/>
    <n v="0"/>
    <n v="0"/>
    <n v="0"/>
    <n v="0"/>
    <s v="Wyoming"/>
    <d v="2021-12-01T00:00:00"/>
    <x v="0"/>
    <x v="1"/>
    <x v="2"/>
    <s v="Cheyenne Light Fuel &amp; Power Co"/>
    <x v="5"/>
    <x v="4"/>
  </r>
  <r>
    <n v="5"/>
    <n v="103"/>
    <x v="129"/>
    <s v="106000 Completed Constr not Classfd"/>
    <n v="1"/>
    <n v="0"/>
    <n v="0"/>
    <n v="0"/>
    <n v="0"/>
    <n v="0"/>
    <n v="0"/>
    <n v="0"/>
    <s v="Wyoming"/>
    <d v="2021-12-01T00:00:00"/>
    <x v="0"/>
    <x v="2"/>
    <x v="2"/>
    <s v="Cheyenne Light Fuel &amp; Power Co"/>
    <x v="5"/>
    <x v="4"/>
  </r>
  <r>
    <n v="5"/>
    <n v="103"/>
    <x v="129"/>
    <s v="106000 Completed Constr not Classfd"/>
    <n v="1"/>
    <n v="0"/>
    <n v="0"/>
    <n v="0"/>
    <n v="0"/>
    <n v="0"/>
    <n v="0"/>
    <n v="0"/>
    <s v="Wyoming"/>
    <d v="2021-12-01T00:00:00"/>
    <x v="0"/>
    <x v="3"/>
    <x v="2"/>
    <s v="Cheyenne Light Fuel &amp; Power Co"/>
    <x v="5"/>
    <x v="4"/>
  </r>
  <r>
    <n v="5"/>
    <n v="103"/>
    <x v="129"/>
    <s v="106000 Completed Constr not Classfd"/>
    <n v="1"/>
    <n v="0"/>
    <n v="0"/>
    <n v="0"/>
    <n v="0"/>
    <n v="0"/>
    <n v="0"/>
    <n v="0"/>
    <s v="Wyoming"/>
    <d v="2021-12-01T00:00:00"/>
    <x v="0"/>
    <x v="4"/>
    <x v="2"/>
    <s v="Cheyenne Light Fuel &amp; Power Co"/>
    <x v="5"/>
    <x v="4"/>
  </r>
  <r>
    <n v="5"/>
    <n v="103"/>
    <x v="129"/>
    <s v="106000 Completed Constr not Classfd"/>
    <n v="1"/>
    <n v="0"/>
    <n v="0"/>
    <n v="0"/>
    <n v="0"/>
    <n v="0"/>
    <n v="0"/>
    <n v="0"/>
    <s v="Wyoming"/>
    <d v="2021-12-01T00:00:00"/>
    <x v="0"/>
    <x v="5"/>
    <x v="2"/>
    <s v="Cheyenne Light Fuel &amp; Power Co"/>
    <x v="5"/>
    <x v="4"/>
  </r>
  <r>
    <n v="5"/>
    <n v="103"/>
    <x v="129"/>
    <s v="106000 Completed Constr not Classfd"/>
    <n v="1"/>
    <n v="0"/>
    <n v="0"/>
    <n v="0"/>
    <n v="0"/>
    <n v="0"/>
    <n v="0"/>
    <n v="0"/>
    <s v="Wyoming"/>
    <d v="2021-12-01T00:00:00"/>
    <x v="0"/>
    <x v="6"/>
    <x v="2"/>
    <s v="Cheyenne Light Fuel &amp; Power Co"/>
    <x v="5"/>
    <x v="4"/>
  </r>
  <r>
    <n v="5"/>
    <n v="103"/>
    <x v="129"/>
    <s v="106000 Completed Constr not Classfd"/>
    <n v="1"/>
    <n v="0"/>
    <n v="0"/>
    <n v="0"/>
    <n v="0"/>
    <n v="0"/>
    <n v="0"/>
    <n v="0"/>
    <s v="Wyoming"/>
    <d v="2021-12-01T00:00:00"/>
    <x v="0"/>
    <x v="7"/>
    <x v="2"/>
    <s v="Cheyenne Light Fuel &amp; Power Co"/>
    <x v="5"/>
    <x v="4"/>
  </r>
  <r>
    <n v="5"/>
    <n v="103"/>
    <x v="129"/>
    <s v="106000 Completed Constr not Classfd"/>
    <n v="1"/>
    <n v="0"/>
    <n v="0"/>
    <n v="0"/>
    <n v="0"/>
    <n v="0"/>
    <n v="0"/>
    <n v="0"/>
    <s v="Wyoming"/>
    <d v="2021-12-01T00:00:00"/>
    <x v="0"/>
    <x v="8"/>
    <x v="2"/>
    <s v="Cheyenne Light Fuel &amp; Power Co"/>
    <x v="5"/>
    <x v="4"/>
  </r>
  <r>
    <n v="5"/>
    <n v="103"/>
    <x v="129"/>
    <s v="106000 Completed Constr not Classfd"/>
    <n v="1"/>
    <n v="0"/>
    <n v="0"/>
    <n v="0"/>
    <n v="0"/>
    <n v="0"/>
    <n v="0"/>
    <n v="0"/>
    <s v="Wyoming"/>
    <d v="2021-12-01T00:00:00"/>
    <x v="0"/>
    <x v="9"/>
    <x v="2"/>
    <s v="Cheyenne Light Fuel &amp; Power Co"/>
    <x v="5"/>
    <x v="4"/>
  </r>
  <r>
    <n v="5"/>
    <n v="103"/>
    <x v="129"/>
    <s v="106000 Completed Constr not Classfd"/>
    <n v="1"/>
    <n v="0"/>
    <n v="0"/>
    <n v="0"/>
    <n v="0"/>
    <n v="0"/>
    <n v="0"/>
    <n v="0"/>
    <s v="Wyoming"/>
    <d v="2021-12-01T00:00:00"/>
    <x v="0"/>
    <x v="10"/>
    <x v="2"/>
    <s v="Cheyenne Light Fuel &amp; Power Co"/>
    <x v="5"/>
    <x v="4"/>
  </r>
  <r>
    <n v="5"/>
    <n v="103"/>
    <x v="129"/>
    <s v="106000 Completed Constr not Classfd"/>
    <n v="1"/>
    <n v="0"/>
    <n v="0"/>
    <n v="0"/>
    <n v="0"/>
    <n v="0"/>
    <n v="0"/>
    <n v="0"/>
    <s v="Wyoming"/>
    <d v="2021-12-01T00:00:00"/>
    <x v="0"/>
    <x v="11"/>
    <x v="2"/>
    <s v="Cheyenne Light Fuel &amp; Power Co"/>
    <x v="5"/>
    <x v="4"/>
  </r>
  <r>
    <n v="5"/>
    <n v="103"/>
    <x v="129"/>
    <s v="106000 Completed Constr not Classfd"/>
    <n v="1"/>
    <n v="0"/>
    <n v="0"/>
    <n v="0"/>
    <n v="0"/>
    <n v="0"/>
    <n v="0"/>
    <n v="0"/>
    <s v="Wyoming"/>
    <d v="2021-12-01T00:00:00"/>
    <x v="0"/>
    <x v="12"/>
    <x v="2"/>
    <s v="Cheyenne Light Fuel &amp; Power Co"/>
    <x v="5"/>
    <x v="4"/>
  </r>
  <r>
    <n v="5"/>
    <n v="103"/>
    <x v="130"/>
    <s v="106000 Completed Constr not Classfd"/>
    <n v="1"/>
    <n v="0"/>
    <n v="0"/>
    <n v="0"/>
    <n v="0"/>
    <n v="0"/>
    <n v="0"/>
    <n v="0"/>
    <s v="Wyoming"/>
    <d v="2021-12-01T00:00:00"/>
    <x v="0"/>
    <x v="0"/>
    <x v="2"/>
    <s v="Cheyenne Light Fuel &amp; Power Co"/>
    <x v="5"/>
    <x v="6"/>
  </r>
  <r>
    <n v="5"/>
    <n v="103"/>
    <x v="130"/>
    <s v="106000 Completed Constr not Classfd"/>
    <n v="1"/>
    <n v="0"/>
    <n v="0"/>
    <n v="0"/>
    <n v="0"/>
    <n v="0"/>
    <n v="0"/>
    <n v="0"/>
    <s v="Wyoming"/>
    <d v="2021-12-01T00:00:00"/>
    <x v="0"/>
    <x v="1"/>
    <x v="2"/>
    <s v="Cheyenne Light Fuel &amp; Power Co"/>
    <x v="5"/>
    <x v="6"/>
  </r>
  <r>
    <n v="5"/>
    <n v="103"/>
    <x v="130"/>
    <s v="106000 Completed Constr not Classfd"/>
    <n v="1"/>
    <n v="0"/>
    <n v="0"/>
    <n v="0"/>
    <n v="0"/>
    <n v="0"/>
    <n v="0"/>
    <n v="0"/>
    <s v="Wyoming"/>
    <d v="2021-12-01T00:00:00"/>
    <x v="0"/>
    <x v="2"/>
    <x v="2"/>
    <s v="Cheyenne Light Fuel &amp; Power Co"/>
    <x v="5"/>
    <x v="6"/>
  </r>
  <r>
    <n v="5"/>
    <n v="103"/>
    <x v="130"/>
    <s v="106000 Completed Constr not Classfd"/>
    <n v="1"/>
    <n v="0"/>
    <n v="0"/>
    <n v="0"/>
    <n v="0"/>
    <n v="0"/>
    <n v="0"/>
    <n v="0"/>
    <s v="Wyoming"/>
    <d v="2021-12-01T00:00:00"/>
    <x v="0"/>
    <x v="3"/>
    <x v="2"/>
    <s v="Cheyenne Light Fuel &amp; Power Co"/>
    <x v="5"/>
    <x v="6"/>
  </r>
  <r>
    <n v="5"/>
    <n v="103"/>
    <x v="130"/>
    <s v="106000 Completed Constr not Classfd"/>
    <n v="1"/>
    <n v="0"/>
    <n v="0"/>
    <n v="0"/>
    <n v="0"/>
    <n v="0"/>
    <n v="0"/>
    <n v="0"/>
    <s v="Wyoming"/>
    <d v="2021-12-01T00:00:00"/>
    <x v="0"/>
    <x v="4"/>
    <x v="2"/>
    <s v="Cheyenne Light Fuel &amp; Power Co"/>
    <x v="5"/>
    <x v="6"/>
  </r>
  <r>
    <n v="5"/>
    <n v="103"/>
    <x v="130"/>
    <s v="106000 Completed Constr not Classfd"/>
    <n v="1"/>
    <n v="0"/>
    <n v="0"/>
    <n v="0"/>
    <n v="0"/>
    <n v="0"/>
    <n v="0"/>
    <n v="0"/>
    <s v="Wyoming"/>
    <d v="2021-12-01T00:00:00"/>
    <x v="0"/>
    <x v="5"/>
    <x v="2"/>
    <s v="Cheyenne Light Fuel &amp; Power Co"/>
    <x v="5"/>
    <x v="6"/>
  </r>
  <r>
    <n v="5"/>
    <n v="103"/>
    <x v="130"/>
    <s v="106000 Completed Constr not Classfd"/>
    <n v="1"/>
    <n v="0"/>
    <n v="0"/>
    <n v="0"/>
    <n v="0"/>
    <n v="0"/>
    <n v="0"/>
    <n v="0"/>
    <s v="Wyoming"/>
    <d v="2021-12-01T00:00:00"/>
    <x v="0"/>
    <x v="6"/>
    <x v="2"/>
    <s v="Cheyenne Light Fuel &amp; Power Co"/>
    <x v="5"/>
    <x v="6"/>
  </r>
  <r>
    <n v="5"/>
    <n v="103"/>
    <x v="130"/>
    <s v="106000 Completed Constr not Classfd"/>
    <n v="1"/>
    <n v="0"/>
    <n v="0"/>
    <n v="0"/>
    <n v="0"/>
    <n v="0"/>
    <n v="0"/>
    <n v="0"/>
    <s v="Wyoming"/>
    <d v="2021-12-01T00:00:00"/>
    <x v="0"/>
    <x v="7"/>
    <x v="2"/>
    <s v="Cheyenne Light Fuel &amp; Power Co"/>
    <x v="5"/>
    <x v="6"/>
  </r>
  <r>
    <n v="5"/>
    <n v="103"/>
    <x v="130"/>
    <s v="106000 Completed Constr not Classfd"/>
    <n v="1"/>
    <n v="0"/>
    <n v="0"/>
    <n v="0"/>
    <n v="0"/>
    <n v="0"/>
    <n v="0"/>
    <n v="0"/>
    <s v="Wyoming"/>
    <d v="2021-12-01T00:00:00"/>
    <x v="0"/>
    <x v="8"/>
    <x v="2"/>
    <s v="Cheyenne Light Fuel &amp; Power Co"/>
    <x v="5"/>
    <x v="6"/>
  </r>
  <r>
    <n v="5"/>
    <n v="103"/>
    <x v="130"/>
    <s v="106000 Completed Constr not Classfd"/>
    <n v="1"/>
    <n v="0"/>
    <n v="0"/>
    <n v="0"/>
    <n v="0"/>
    <n v="0"/>
    <n v="0"/>
    <n v="0"/>
    <s v="Wyoming"/>
    <d v="2021-12-01T00:00:00"/>
    <x v="0"/>
    <x v="9"/>
    <x v="2"/>
    <s v="Cheyenne Light Fuel &amp; Power Co"/>
    <x v="5"/>
    <x v="6"/>
  </r>
  <r>
    <n v="5"/>
    <n v="103"/>
    <x v="130"/>
    <s v="106000 Completed Constr not Classfd"/>
    <n v="1"/>
    <n v="0"/>
    <n v="0"/>
    <n v="0"/>
    <n v="0"/>
    <n v="0"/>
    <n v="0"/>
    <n v="0"/>
    <s v="Wyoming"/>
    <d v="2021-12-01T00:00:00"/>
    <x v="0"/>
    <x v="10"/>
    <x v="2"/>
    <s v="Cheyenne Light Fuel &amp; Power Co"/>
    <x v="5"/>
    <x v="6"/>
  </r>
  <r>
    <n v="5"/>
    <n v="103"/>
    <x v="130"/>
    <s v="106000 Completed Constr not Classfd"/>
    <n v="1"/>
    <n v="0"/>
    <n v="0"/>
    <n v="0"/>
    <n v="0"/>
    <n v="0"/>
    <n v="0"/>
    <n v="0"/>
    <s v="Wyoming"/>
    <d v="2021-12-01T00:00:00"/>
    <x v="0"/>
    <x v="11"/>
    <x v="2"/>
    <s v="Cheyenne Light Fuel &amp; Power Co"/>
    <x v="5"/>
    <x v="6"/>
  </r>
  <r>
    <n v="5"/>
    <n v="103"/>
    <x v="130"/>
    <s v="106000 Completed Constr not Classfd"/>
    <n v="1"/>
    <n v="0"/>
    <n v="0"/>
    <n v="0"/>
    <n v="0"/>
    <n v="0"/>
    <n v="0"/>
    <n v="0"/>
    <s v="Wyoming"/>
    <d v="2021-12-01T00:00:00"/>
    <x v="0"/>
    <x v="12"/>
    <x v="2"/>
    <s v="Cheyenne Light Fuel &amp; Power Co"/>
    <x v="5"/>
    <x v="6"/>
  </r>
  <r>
    <n v="5"/>
    <n v="103"/>
    <x v="134"/>
    <s v="106000 Completed Constr not Classfd"/>
    <n v="1"/>
    <n v="0"/>
    <n v="0"/>
    <n v="0"/>
    <n v="0"/>
    <n v="0"/>
    <n v="0"/>
    <n v="0"/>
    <s v="Wyoming"/>
    <d v="2021-12-01T00:00:00"/>
    <x v="0"/>
    <x v="0"/>
    <x v="2"/>
    <s v="Cheyenne Light Fuel &amp; Power Co"/>
    <x v="5"/>
    <x v="8"/>
  </r>
  <r>
    <n v="5"/>
    <n v="103"/>
    <x v="134"/>
    <s v="106000 Completed Constr not Classfd"/>
    <n v="1"/>
    <n v="0"/>
    <n v="0"/>
    <n v="0"/>
    <n v="0"/>
    <n v="0"/>
    <n v="0"/>
    <n v="0"/>
    <s v="Wyoming"/>
    <d v="2021-12-01T00:00:00"/>
    <x v="0"/>
    <x v="1"/>
    <x v="2"/>
    <s v="Cheyenne Light Fuel &amp; Power Co"/>
    <x v="5"/>
    <x v="8"/>
  </r>
  <r>
    <n v="5"/>
    <n v="103"/>
    <x v="134"/>
    <s v="106000 Completed Constr not Classfd"/>
    <n v="1"/>
    <n v="0"/>
    <n v="0"/>
    <n v="0"/>
    <n v="0"/>
    <n v="0"/>
    <n v="0"/>
    <n v="0"/>
    <s v="Wyoming"/>
    <d v="2021-12-01T00:00:00"/>
    <x v="0"/>
    <x v="2"/>
    <x v="2"/>
    <s v="Cheyenne Light Fuel &amp; Power Co"/>
    <x v="5"/>
    <x v="8"/>
  </r>
  <r>
    <n v="5"/>
    <n v="103"/>
    <x v="134"/>
    <s v="106000 Completed Constr not Classfd"/>
    <n v="1"/>
    <n v="0"/>
    <n v="0"/>
    <n v="0"/>
    <n v="0"/>
    <n v="0"/>
    <n v="0"/>
    <n v="0"/>
    <s v="Wyoming"/>
    <d v="2021-12-01T00:00:00"/>
    <x v="0"/>
    <x v="3"/>
    <x v="2"/>
    <s v="Cheyenne Light Fuel &amp; Power Co"/>
    <x v="5"/>
    <x v="8"/>
  </r>
  <r>
    <n v="5"/>
    <n v="103"/>
    <x v="134"/>
    <s v="106000 Completed Constr not Classfd"/>
    <n v="1"/>
    <n v="0"/>
    <n v="0"/>
    <n v="0"/>
    <n v="0"/>
    <n v="0"/>
    <n v="0"/>
    <n v="0"/>
    <s v="Wyoming"/>
    <d v="2021-12-01T00:00:00"/>
    <x v="0"/>
    <x v="4"/>
    <x v="2"/>
    <s v="Cheyenne Light Fuel &amp; Power Co"/>
    <x v="5"/>
    <x v="8"/>
  </r>
  <r>
    <n v="5"/>
    <n v="103"/>
    <x v="134"/>
    <s v="106000 Completed Constr not Classfd"/>
    <n v="1"/>
    <n v="0"/>
    <n v="0"/>
    <n v="0"/>
    <n v="0"/>
    <n v="0"/>
    <n v="0"/>
    <n v="0"/>
    <s v="Wyoming"/>
    <d v="2021-12-01T00:00:00"/>
    <x v="0"/>
    <x v="5"/>
    <x v="2"/>
    <s v="Cheyenne Light Fuel &amp; Power Co"/>
    <x v="5"/>
    <x v="8"/>
  </r>
  <r>
    <n v="5"/>
    <n v="103"/>
    <x v="134"/>
    <s v="106000 Completed Constr not Classfd"/>
    <n v="1"/>
    <n v="0"/>
    <n v="0"/>
    <n v="0"/>
    <n v="0"/>
    <n v="0"/>
    <n v="0"/>
    <n v="0"/>
    <s v="Wyoming"/>
    <d v="2021-12-01T00:00:00"/>
    <x v="0"/>
    <x v="6"/>
    <x v="2"/>
    <s v="Cheyenne Light Fuel &amp; Power Co"/>
    <x v="5"/>
    <x v="8"/>
  </r>
  <r>
    <n v="5"/>
    <n v="103"/>
    <x v="134"/>
    <s v="106000 Completed Constr not Classfd"/>
    <n v="1"/>
    <n v="0"/>
    <n v="0"/>
    <n v="0"/>
    <n v="0"/>
    <n v="0"/>
    <n v="0"/>
    <n v="0"/>
    <s v="Wyoming"/>
    <d v="2021-12-01T00:00:00"/>
    <x v="0"/>
    <x v="7"/>
    <x v="2"/>
    <s v="Cheyenne Light Fuel &amp; Power Co"/>
    <x v="5"/>
    <x v="8"/>
  </r>
  <r>
    <n v="5"/>
    <n v="103"/>
    <x v="134"/>
    <s v="106000 Completed Constr not Classfd"/>
    <n v="1"/>
    <n v="0"/>
    <n v="0"/>
    <n v="0"/>
    <n v="0"/>
    <n v="0"/>
    <n v="0"/>
    <n v="0"/>
    <s v="Wyoming"/>
    <d v="2021-12-01T00:00:00"/>
    <x v="0"/>
    <x v="8"/>
    <x v="2"/>
    <s v="Cheyenne Light Fuel &amp; Power Co"/>
    <x v="5"/>
    <x v="8"/>
  </r>
  <r>
    <n v="5"/>
    <n v="103"/>
    <x v="134"/>
    <s v="106000 Completed Constr not Classfd"/>
    <n v="1"/>
    <n v="0"/>
    <n v="0"/>
    <n v="0"/>
    <n v="0"/>
    <n v="0"/>
    <n v="0"/>
    <n v="0"/>
    <s v="Wyoming"/>
    <d v="2021-12-01T00:00:00"/>
    <x v="0"/>
    <x v="9"/>
    <x v="2"/>
    <s v="Cheyenne Light Fuel &amp; Power Co"/>
    <x v="5"/>
    <x v="8"/>
  </r>
  <r>
    <n v="5"/>
    <n v="103"/>
    <x v="134"/>
    <s v="106000 Completed Constr not Classfd"/>
    <n v="1"/>
    <n v="0"/>
    <n v="0"/>
    <n v="0"/>
    <n v="0"/>
    <n v="0"/>
    <n v="0"/>
    <n v="0"/>
    <s v="Wyoming"/>
    <d v="2021-12-01T00:00:00"/>
    <x v="0"/>
    <x v="10"/>
    <x v="2"/>
    <s v="Cheyenne Light Fuel &amp; Power Co"/>
    <x v="5"/>
    <x v="8"/>
  </r>
  <r>
    <n v="5"/>
    <n v="103"/>
    <x v="134"/>
    <s v="106000 Completed Constr not Classfd"/>
    <n v="1"/>
    <n v="0"/>
    <n v="0"/>
    <n v="0"/>
    <n v="0"/>
    <n v="0"/>
    <n v="0"/>
    <n v="0"/>
    <s v="Wyoming"/>
    <d v="2021-12-01T00:00:00"/>
    <x v="0"/>
    <x v="11"/>
    <x v="2"/>
    <s v="Cheyenne Light Fuel &amp; Power Co"/>
    <x v="5"/>
    <x v="8"/>
  </r>
  <r>
    <n v="5"/>
    <n v="103"/>
    <x v="134"/>
    <s v="106000 Completed Constr not Classfd"/>
    <n v="1"/>
    <n v="0"/>
    <n v="0"/>
    <n v="0"/>
    <n v="0"/>
    <n v="0"/>
    <n v="0"/>
    <n v="0"/>
    <s v="Wyoming"/>
    <d v="2021-12-01T00:00:00"/>
    <x v="0"/>
    <x v="12"/>
    <x v="2"/>
    <s v="Cheyenne Light Fuel &amp; Power Co"/>
    <x v="5"/>
    <x v="8"/>
  </r>
  <r>
    <n v="5"/>
    <n v="103"/>
    <x v="135"/>
    <s v="106000 Completed Constr not Classfd"/>
    <n v="1"/>
    <n v="0"/>
    <n v="0"/>
    <n v="0"/>
    <n v="0"/>
    <n v="0"/>
    <n v="0"/>
    <n v="0"/>
    <s v="Wyoming"/>
    <d v="2021-12-01T00:00:00"/>
    <x v="0"/>
    <x v="0"/>
    <x v="2"/>
    <s v="Cheyenne Light Fuel &amp; Power Co"/>
    <x v="5"/>
    <x v="9"/>
  </r>
  <r>
    <n v="5"/>
    <n v="103"/>
    <x v="135"/>
    <s v="106000 Completed Constr not Classfd"/>
    <n v="1"/>
    <n v="0"/>
    <n v="0"/>
    <n v="0"/>
    <n v="0"/>
    <n v="0"/>
    <n v="0"/>
    <n v="0"/>
    <s v="Wyoming"/>
    <d v="2021-12-01T00:00:00"/>
    <x v="0"/>
    <x v="1"/>
    <x v="2"/>
    <s v="Cheyenne Light Fuel &amp; Power Co"/>
    <x v="5"/>
    <x v="9"/>
  </r>
  <r>
    <n v="5"/>
    <n v="103"/>
    <x v="135"/>
    <s v="106000 Completed Constr not Classfd"/>
    <n v="1"/>
    <n v="0"/>
    <n v="0"/>
    <n v="0"/>
    <n v="0"/>
    <n v="0"/>
    <n v="0"/>
    <n v="0"/>
    <s v="Wyoming"/>
    <d v="2021-12-01T00:00:00"/>
    <x v="0"/>
    <x v="2"/>
    <x v="2"/>
    <s v="Cheyenne Light Fuel &amp; Power Co"/>
    <x v="5"/>
    <x v="9"/>
  </r>
  <r>
    <n v="5"/>
    <n v="103"/>
    <x v="135"/>
    <s v="106000 Completed Constr not Classfd"/>
    <n v="1"/>
    <n v="0"/>
    <n v="0"/>
    <n v="0"/>
    <n v="0"/>
    <n v="0"/>
    <n v="0"/>
    <n v="0"/>
    <s v="Wyoming"/>
    <d v="2021-12-01T00:00:00"/>
    <x v="0"/>
    <x v="3"/>
    <x v="2"/>
    <s v="Cheyenne Light Fuel &amp; Power Co"/>
    <x v="5"/>
    <x v="9"/>
  </r>
  <r>
    <n v="5"/>
    <n v="103"/>
    <x v="135"/>
    <s v="106000 Completed Constr not Classfd"/>
    <n v="1"/>
    <n v="0"/>
    <n v="0"/>
    <n v="0"/>
    <n v="0"/>
    <n v="0"/>
    <n v="0"/>
    <n v="0"/>
    <s v="Wyoming"/>
    <d v="2021-12-01T00:00:00"/>
    <x v="0"/>
    <x v="4"/>
    <x v="2"/>
    <s v="Cheyenne Light Fuel &amp; Power Co"/>
    <x v="5"/>
    <x v="9"/>
  </r>
  <r>
    <n v="5"/>
    <n v="103"/>
    <x v="135"/>
    <s v="106000 Completed Constr not Classfd"/>
    <n v="1"/>
    <n v="0"/>
    <n v="0"/>
    <n v="0"/>
    <n v="0"/>
    <n v="0"/>
    <n v="0"/>
    <n v="0"/>
    <s v="Wyoming"/>
    <d v="2021-12-01T00:00:00"/>
    <x v="0"/>
    <x v="5"/>
    <x v="2"/>
    <s v="Cheyenne Light Fuel &amp; Power Co"/>
    <x v="5"/>
    <x v="9"/>
  </r>
  <r>
    <n v="5"/>
    <n v="103"/>
    <x v="135"/>
    <s v="106000 Completed Constr not Classfd"/>
    <n v="1"/>
    <n v="0"/>
    <n v="0"/>
    <n v="0"/>
    <n v="0"/>
    <n v="0"/>
    <n v="0"/>
    <n v="0"/>
    <s v="Wyoming"/>
    <d v="2021-12-01T00:00:00"/>
    <x v="0"/>
    <x v="6"/>
    <x v="2"/>
    <s v="Cheyenne Light Fuel &amp; Power Co"/>
    <x v="5"/>
    <x v="9"/>
  </r>
  <r>
    <n v="5"/>
    <n v="103"/>
    <x v="135"/>
    <s v="106000 Completed Constr not Classfd"/>
    <n v="1"/>
    <n v="0"/>
    <n v="0"/>
    <n v="0"/>
    <n v="0"/>
    <n v="0"/>
    <n v="0"/>
    <n v="0"/>
    <s v="Wyoming"/>
    <d v="2021-12-01T00:00:00"/>
    <x v="0"/>
    <x v="7"/>
    <x v="2"/>
    <s v="Cheyenne Light Fuel &amp; Power Co"/>
    <x v="5"/>
    <x v="9"/>
  </r>
  <r>
    <n v="5"/>
    <n v="103"/>
    <x v="135"/>
    <s v="106000 Completed Constr not Classfd"/>
    <n v="1"/>
    <n v="0"/>
    <n v="0"/>
    <n v="0"/>
    <n v="0"/>
    <n v="0"/>
    <n v="0"/>
    <n v="0"/>
    <s v="Wyoming"/>
    <d v="2021-12-01T00:00:00"/>
    <x v="0"/>
    <x v="8"/>
    <x v="2"/>
    <s v="Cheyenne Light Fuel &amp; Power Co"/>
    <x v="5"/>
    <x v="9"/>
  </r>
  <r>
    <n v="5"/>
    <n v="103"/>
    <x v="135"/>
    <s v="106000 Completed Constr not Classfd"/>
    <n v="1"/>
    <n v="0"/>
    <n v="0"/>
    <n v="0"/>
    <n v="0"/>
    <n v="0"/>
    <n v="0"/>
    <n v="0"/>
    <s v="Wyoming"/>
    <d v="2021-12-01T00:00:00"/>
    <x v="0"/>
    <x v="9"/>
    <x v="2"/>
    <s v="Cheyenne Light Fuel &amp; Power Co"/>
    <x v="5"/>
    <x v="9"/>
  </r>
  <r>
    <n v="5"/>
    <n v="103"/>
    <x v="135"/>
    <s v="106000 Completed Constr not Classfd"/>
    <n v="1"/>
    <n v="0"/>
    <n v="0"/>
    <n v="0"/>
    <n v="0"/>
    <n v="0"/>
    <n v="0"/>
    <n v="0"/>
    <s v="Wyoming"/>
    <d v="2021-12-01T00:00:00"/>
    <x v="0"/>
    <x v="10"/>
    <x v="2"/>
    <s v="Cheyenne Light Fuel &amp; Power Co"/>
    <x v="5"/>
    <x v="9"/>
  </r>
  <r>
    <n v="5"/>
    <n v="103"/>
    <x v="135"/>
    <s v="106000 Completed Constr not Classfd"/>
    <n v="1"/>
    <n v="0"/>
    <n v="0"/>
    <n v="0"/>
    <n v="0"/>
    <n v="0"/>
    <n v="0"/>
    <n v="0"/>
    <s v="Wyoming"/>
    <d v="2021-12-01T00:00:00"/>
    <x v="0"/>
    <x v="11"/>
    <x v="2"/>
    <s v="Cheyenne Light Fuel &amp; Power Co"/>
    <x v="5"/>
    <x v="9"/>
  </r>
  <r>
    <n v="5"/>
    <n v="103"/>
    <x v="135"/>
    <s v="106000 Completed Constr not Classfd"/>
    <n v="1"/>
    <n v="0"/>
    <n v="0"/>
    <n v="0"/>
    <n v="0"/>
    <n v="0"/>
    <n v="0"/>
    <n v="0"/>
    <s v="Wyoming"/>
    <d v="2021-12-01T00:00:00"/>
    <x v="0"/>
    <x v="12"/>
    <x v="2"/>
    <s v="Cheyenne Light Fuel &amp; Power Co"/>
    <x v="5"/>
    <x v="9"/>
  </r>
  <r>
    <n v="5"/>
    <n v="103"/>
    <x v="136"/>
    <s v="106000 Completed Constr not Classfd"/>
    <n v="1"/>
    <n v="0"/>
    <n v="0"/>
    <n v="0"/>
    <n v="0"/>
    <n v="0"/>
    <n v="0"/>
    <n v="0"/>
    <s v="Wyoming"/>
    <d v="2021-12-01T00:00:00"/>
    <x v="0"/>
    <x v="0"/>
    <x v="2"/>
    <s v="Cheyenne Light Fuel &amp; Power Co"/>
    <x v="5"/>
    <x v="10"/>
  </r>
  <r>
    <n v="5"/>
    <n v="103"/>
    <x v="136"/>
    <s v="106000 Completed Constr not Classfd"/>
    <n v="1"/>
    <n v="0"/>
    <n v="0"/>
    <n v="0"/>
    <n v="0"/>
    <n v="0"/>
    <n v="0"/>
    <n v="0"/>
    <s v="Wyoming"/>
    <d v="2021-12-01T00:00:00"/>
    <x v="0"/>
    <x v="1"/>
    <x v="2"/>
    <s v="Cheyenne Light Fuel &amp; Power Co"/>
    <x v="5"/>
    <x v="10"/>
  </r>
  <r>
    <n v="5"/>
    <n v="103"/>
    <x v="136"/>
    <s v="106000 Completed Constr not Classfd"/>
    <n v="1"/>
    <n v="0"/>
    <n v="0"/>
    <n v="0"/>
    <n v="0"/>
    <n v="0"/>
    <n v="0"/>
    <n v="0"/>
    <s v="Wyoming"/>
    <d v="2021-12-01T00:00:00"/>
    <x v="0"/>
    <x v="2"/>
    <x v="2"/>
    <s v="Cheyenne Light Fuel &amp; Power Co"/>
    <x v="5"/>
    <x v="10"/>
  </r>
  <r>
    <n v="5"/>
    <n v="103"/>
    <x v="136"/>
    <s v="106000 Completed Constr not Classfd"/>
    <n v="1"/>
    <n v="0"/>
    <n v="0"/>
    <n v="0"/>
    <n v="0"/>
    <n v="0"/>
    <n v="0"/>
    <n v="0"/>
    <s v="Wyoming"/>
    <d v="2021-12-01T00:00:00"/>
    <x v="0"/>
    <x v="3"/>
    <x v="2"/>
    <s v="Cheyenne Light Fuel &amp; Power Co"/>
    <x v="5"/>
    <x v="10"/>
  </r>
  <r>
    <n v="5"/>
    <n v="103"/>
    <x v="136"/>
    <s v="106000 Completed Constr not Classfd"/>
    <n v="1"/>
    <n v="0"/>
    <n v="0"/>
    <n v="0"/>
    <n v="0"/>
    <n v="0"/>
    <n v="0"/>
    <n v="0"/>
    <s v="Wyoming"/>
    <d v="2021-12-01T00:00:00"/>
    <x v="0"/>
    <x v="4"/>
    <x v="2"/>
    <s v="Cheyenne Light Fuel &amp; Power Co"/>
    <x v="5"/>
    <x v="10"/>
  </r>
  <r>
    <n v="5"/>
    <n v="103"/>
    <x v="136"/>
    <s v="106000 Completed Constr not Classfd"/>
    <n v="1"/>
    <n v="0"/>
    <n v="0"/>
    <n v="0"/>
    <n v="0"/>
    <n v="0"/>
    <n v="0"/>
    <n v="0"/>
    <s v="Wyoming"/>
    <d v="2021-12-01T00:00:00"/>
    <x v="0"/>
    <x v="5"/>
    <x v="2"/>
    <s v="Cheyenne Light Fuel &amp; Power Co"/>
    <x v="5"/>
    <x v="10"/>
  </r>
  <r>
    <n v="5"/>
    <n v="103"/>
    <x v="136"/>
    <s v="106000 Completed Constr not Classfd"/>
    <n v="1"/>
    <n v="0"/>
    <n v="0"/>
    <n v="0"/>
    <n v="0"/>
    <n v="0"/>
    <n v="0"/>
    <n v="0"/>
    <s v="Wyoming"/>
    <d v="2021-12-01T00:00:00"/>
    <x v="0"/>
    <x v="6"/>
    <x v="2"/>
    <s v="Cheyenne Light Fuel &amp; Power Co"/>
    <x v="5"/>
    <x v="10"/>
  </r>
  <r>
    <n v="5"/>
    <n v="103"/>
    <x v="136"/>
    <s v="106000 Completed Constr not Classfd"/>
    <n v="1"/>
    <n v="0"/>
    <n v="0"/>
    <n v="0"/>
    <n v="0"/>
    <n v="0"/>
    <n v="0"/>
    <n v="0"/>
    <s v="Wyoming"/>
    <d v="2021-12-01T00:00:00"/>
    <x v="0"/>
    <x v="7"/>
    <x v="2"/>
    <s v="Cheyenne Light Fuel &amp; Power Co"/>
    <x v="5"/>
    <x v="10"/>
  </r>
  <r>
    <n v="5"/>
    <n v="103"/>
    <x v="136"/>
    <s v="106000 Completed Constr not Classfd"/>
    <n v="1"/>
    <n v="0"/>
    <n v="0"/>
    <n v="0"/>
    <n v="0"/>
    <n v="0"/>
    <n v="0"/>
    <n v="0"/>
    <s v="Wyoming"/>
    <d v="2021-12-01T00:00:00"/>
    <x v="0"/>
    <x v="8"/>
    <x v="2"/>
    <s v="Cheyenne Light Fuel &amp; Power Co"/>
    <x v="5"/>
    <x v="10"/>
  </r>
  <r>
    <n v="5"/>
    <n v="103"/>
    <x v="136"/>
    <s v="106000 Completed Constr not Classfd"/>
    <n v="1"/>
    <n v="0"/>
    <n v="0"/>
    <n v="0"/>
    <n v="0"/>
    <n v="0"/>
    <n v="0"/>
    <n v="0"/>
    <s v="Wyoming"/>
    <d v="2021-12-01T00:00:00"/>
    <x v="0"/>
    <x v="9"/>
    <x v="2"/>
    <s v="Cheyenne Light Fuel &amp; Power Co"/>
    <x v="5"/>
    <x v="10"/>
  </r>
  <r>
    <n v="5"/>
    <n v="103"/>
    <x v="136"/>
    <s v="106000 Completed Constr not Classfd"/>
    <n v="1"/>
    <n v="0"/>
    <n v="0"/>
    <n v="0"/>
    <n v="0"/>
    <n v="0"/>
    <n v="0"/>
    <n v="0"/>
    <s v="Wyoming"/>
    <d v="2021-12-01T00:00:00"/>
    <x v="0"/>
    <x v="10"/>
    <x v="2"/>
    <s v="Cheyenne Light Fuel &amp; Power Co"/>
    <x v="5"/>
    <x v="10"/>
  </r>
  <r>
    <n v="5"/>
    <n v="103"/>
    <x v="136"/>
    <s v="106000 Completed Constr not Classfd"/>
    <n v="1"/>
    <n v="0"/>
    <n v="0"/>
    <n v="0"/>
    <n v="0"/>
    <n v="0"/>
    <n v="0"/>
    <n v="0"/>
    <s v="Wyoming"/>
    <d v="2021-12-01T00:00:00"/>
    <x v="0"/>
    <x v="11"/>
    <x v="2"/>
    <s v="Cheyenne Light Fuel &amp; Power Co"/>
    <x v="5"/>
    <x v="10"/>
  </r>
  <r>
    <n v="5"/>
    <n v="103"/>
    <x v="136"/>
    <s v="106000 Completed Constr not Classfd"/>
    <n v="1"/>
    <n v="0"/>
    <n v="0"/>
    <n v="0"/>
    <n v="0"/>
    <n v="0"/>
    <n v="0"/>
    <n v="0"/>
    <s v="Wyoming"/>
    <d v="2021-12-01T00:00:00"/>
    <x v="0"/>
    <x v="12"/>
    <x v="2"/>
    <s v="Cheyenne Light Fuel &amp; Power Co"/>
    <x v="5"/>
    <x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D62C24-387A-4988-88B2-36124F66BF14}" name="PivotTable1" cacheId="3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7:O11" firstHeaderRow="1" firstDataRow="3" firstDataCol="1" rowPageCount="1" colPageCount="1"/>
  <pivotFields count="22">
    <pivotField showAll="0"/>
    <pivotField showAll="0"/>
    <pivotField axis="axisRow" showAll="0">
      <items count="145">
        <item h="1" x="22"/>
        <item h="1" x="23"/>
        <item h="1" x="24"/>
        <item h="1" x="25"/>
        <item h="1" x="141"/>
        <item h="1" x="26"/>
        <item h="1" x="27"/>
        <item h="1" x="28"/>
        <item h="1" x="29"/>
        <item h="1" x="30"/>
        <item h="1" x="31"/>
        <item h="1" x="32"/>
        <item h="1" x="33"/>
        <item h="1" x="34"/>
        <item h="1" x="35"/>
        <item h="1" x="36"/>
        <item h="1" x="37"/>
        <item h="1" x="38"/>
        <item h="1" x="39"/>
        <item h="1" x="40"/>
        <item h="1" x="41"/>
        <item h="1" x="42"/>
        <item x="43"/>
        <item h="1" x="142"/>
        <item h="1" x="1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0"/>
        <item h="1" x="1"/>
        <item h="1" x="72"/>
        <item h="1" x="73"/>
        <item h="1" x="74"/>
        <item h="1" x="75"/>
        <item h="1" x="76"/>
        <item h="1" x="77"/>
        <item h="1" x="78"/>
        <item h="1" x="79"/>
        <item h="1" x="80"/>
        <item h="1" x="81"/>
        <item h="1" x="82"/>
        <item h="1" x="83"/>
        <item h="1" x="84"/>
        <item h="1" x="85"/>
        <item h="1" x="86"/>
        <item h="1" x="137"/>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2"/>
        <item h="1" x="3"/>
        <item h="1" x="4"/>
        <item h="1" x="5"/>
        <item h="1" x="6"/>
        <item h="1" x="138"/>
        <item h="1" x="7"/>
        <item h="1" x="8"/>
        <item h="1" x="9"/>
        <item h="1" x="10"/>
        <item h="1" x="11"/>
        <item h="1" x="139"/>
        <item h="1" x="12"/>
        <item h="1" x="13"/>
        <item h="1" x="14"/>
        <item h="1" x="140"/>
        <item h="1" x="15"/>
        <item h="1" x="16"/>
        <item h="1" x="17"/>
        <item h="1" x="18"/>
        <item h="1" x="19"/>
        <item h="1" x="20"/>
        <item h="1" x="21"/>
        <item t="default"/>
      </items>
    </pivotField>
    <pivotField showAll="0"/>
    <pivotField showAll="0"/>
    <pivotField numFmtId="43" showAll="0"/>
    <pivotField numFmtId="43" showAll="0"/>
    <pivotField numFmtId="43" showAll="0"/>
    <pivotField numFmtId="43" showAll="0"/>
    <pivotField numFmtId="43" showAll="0"/>
    <pivotField numFmtId="43" showAll="0"/>
    <pivotField dataField="1" numFmtId="43" showAll="0"/>
    <pivotField showAll="0"/>
    <pivotField numFmtId="22" showAll="0"/>
    <pivotField numFmtId="22" showAll="0"/>
    <pivotField axis="axisCol" numFmtId="22" showAll="0">
      <items count="15">
        <item x="0"/>
        <item x="1"/>
        <item x="2"/>
        <item x="3"/>
        <item x="4"/>
        <item x="5"/>
        <item x="6"/>
        <item x="7"/>
        <item x="8"/>
        <item x="9"/>
        <item x="10"/>
        <item x="11"/>
        <item x="12"/>
        <item x="13"/>
        <item t="default"/>
      </items>
    </pivotField>
    <pivotField showAll="0">
      <items count="4">
        <item x="1"/>
        <item x="0"/>
        <item x="2"/>
        <item t="default"/>
      </items>
    </pivotField>
    <pivotField showAll="0"/>
    <pivotField showAll="0"/>
    <pivotField axis="axisPage" multipleItemSelectionAllowed="1" showAll="0">
      <items count="55">
        <item h="1" x="1"/>
        <item h="1" x="53"/>
        <item h="1" x="11"/>
        <item h="1" x="12"/>
        <item h="1" x="13"/>
        <item h="1" x="14"/>
        <item h="1" x="15"/>
        <item h="1" x="16"/>
        <item h="1" x="17"/>
        <item h="1" x="18"/>
        <item h="1" x="19"/>
        <item h="1" x="20"/>
        <item h="1" x="21"/>
        <item h="1" x="22"/>
        <item h="1" x="23"/>
        <item h="1" x="24"/>
        <item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2"/>
        <item h="1" x="3"/>
        <item h="1" x="0"/>
        <item h="1" x="4"/>
        <item h="1" x="5"/>
        <item h="1" x="6"/>
        <item h="1" x="7"/>
        <item h="1" x="8"/>
        <item h="1" x="9"/>
        <item h="1" x="10"/>
        <item t="default"/>
      </items>
    </pivotField>
    <pivotField showAll="0" defaultSubtotal="0">
      <items count="6">
        <item sd="0" x="0"/>
        <item sd="0" x="1"/>
        <item sd="0" x="2"/>
        <item sd="0" x="3"/>
        <item sd="0" x="4"/>
        <item sd="0" x="5"/>
      </items>
    </pivotField>
    <pivotField axis="axisCol" showAll="0" defaultSubtotal="0">
      <items count="4">
        <item sd="0" x="0"/>
        <item x="1"/>
        <item x="2"/>
        <item sd="0" x="3"/>
      </items>
    </pivotField>
  </pivotFields>
  <rowFields count="1">
    <field x="2"/>
  </rowFields>
  <rowItems count="2">
    <i>
      <x v="22"/>
    </i>
    <i t="grand">
      <x/>
    </i>
  </rowItems>
  <colFields count="2">
    <field x="21"/>
    <field x="15"/>
  </colFields>
  <colItems count="14">
    <i>
      <x v="1"/>
      <x v="12"/>
    </i>
    <i>
      <x v="2"/>
      <x v="1"/>
    </i>
    <i r="1">
      <x v="2"/>
    </i>
    <i r="1">
      <x v="3"/>
    </i>
    <i r="1">
      <x v="4"/>
    </i>
    <i r="1">
      <x v="5"/>
    </i>
    <i r="1">
      <x v="6"/>
    </i>
    <i r="1">
      <x v="7"/>
    </i>
    <i r="1">
      <x v="8"/>
    </i>
    <i r="1">
      <x v="9"/>
    </i>
    <i r="1">
      <x v="10"/>
    </i>
    <i r="1">
      <x v="11"/>
    </i>
    <i r="1">
      <x v="12"/>
    </i>
    <i t="grand">
      <x/>
    </i>
  </colItems>
  <pageFields count="1">
    <pageField fld="19" hier="-1"/>
  </pageFields>
  <dataFields count="1">
    <dataField name="Sum of ending_balance" fld="11" baseField="2" baseItem="21" numFmtId="4"/>
  </dataFields>
  <formats count="26">
    <format dxfId="25">
      <pivotArea type="all" dataOnly="0" outline="0" fieldPosition="0"/>
    </format>
    <format dxfId="24">
      <pivotArea outline="0" collapsedLevelsAreSubtotals="1" fieldPosition="0"/>
    </format>
    <format dxfId="23">
      <pivotArea type="origin" dataOnly="0" labelOnly="1" outline="0" fieldPosition="0"/>
    </format>
    <format dxfId="22">
      <pivotArea field="21" type="button" dataOnly="0" labelOnly="1" outline="0" axis="axisCol" fieldPosition="0"/>
    </format>
    <format dxfId="21">
      <pivotArea field="15" type="button" dataOnly="0" labelOnly="1" outline="0" axis="axisCol" fieldPosition="1"/>
    </format>
    <format dxfId="20">
      <pivotArea type="topRight" dataOnly="0" labelOnly="1" outline="0" fieldPosition="0"/>
    </format>
    <format dxfId="19">
      <pivotArea field="2" type="button" dataOnly="0" labelOnly="1" outline="0" axis="axisRow" fieldPosition="0"/>
    </format>
    <format dxfId="18">
      <pivotArea dataOnly="0" labelOnly="1" fieldPosition="0">
        <references count="1">
          <reference field="2" count="0"/>
        </references>
      </pivotArea>
    </format>
    <format dxfId="17">
      <pivotArea dataOnly="0" labelOnly="1" grandRow="1" outline="0" fieldPosition="0"/>
    </format>
    <format dxfId="16">
      <pivotArea dataOnly="0" labelOnly="1" fieldPosition="0">
        <references count="1">
          <reference field="21" count="2">
            <x v="1"/>
            <x v="2"/>
          </reference>
        </references>
      </pivotArea>
    </format>
    <format dxfId="15">
      <pivotArea dataOnly="0" labelOnly="1" grandCol="1" outline="0" fieldPosition="0"/>
    </format>
    <format dxfId="14">
      <pivotArea dataOnly="0" labelOnly="1" fieldPosition="0">
        <references count="2">
          <reference field="15" count="1">
            <x v="12"/>
          </reference>
          <reference field="21" count="1" selected="0">
            <x v="1"/>
          </reference>
        </references>
      </pivotArea>
    </format>
    <format dxfId="13">
      <pivotArea dataOnly="0" labelOnly="1" fieldPosition="0">
        <references count="2">
          <reference field="15" count="12">
            <x v="1"/>
            <x v="2"/>
            <x v="3"/>
            <x v="4"/>
            <x v="5"/>
            <x v="6"/>
            <x v="7"/>
            <x v="8"/>
            <x v="9"/>
            <x v="10"/>
            <x v="11"/>
            <x v="12"/>
          </reference>
          <reference field="21" count="1" selected="0">
            <x v="2"/>
          </reference>
        </references>
      </pivotArea>
    </format>
    <format dxfId="12">
      <pivotArea type="all" dataOnly="0" outline="0" fieldPosition="0"/>
    </format>
    <format dxfId="11">
      <pivotArea outline="0" collapsedLevelsAreSubtotals="1" fieldPosition="0"/>
    </format>
    <format dxfId="10">
      <pivotArea type="origin" dataOnly="0" labelOnly="1" outline="0" fieldPosition="0"/>
    </format>
    <format dxfId="9">
      <pivotArea field="21" type="button" dataOnly="0" labelOnly="1" outline="0" axis="axisCol" fieldPosition="0"/>
    </format>
    <format dxfId="8">
      <pivotArea field="15" type="button" dataOnly="0" labelOnly="1" outline="0" axis="axisCol" fieldPosition="1"/>
    </format>
    <format dxfId="7">
      <pivotArea type="topRight" dataOnly="0" labelOnly="1" outline="0" fieldPosition="0"/>
    </format>
    <format dxfId="6">
      <pivotArea field="2" type="button" dataOnly="0" labelOnly="1" outline="0" axis="axisRow" fieldPosition="0"/>
    </format>
    <format dxfId="5">
      <pivotArea dataOnly="0" labelOnly="1" fieldPosition="0">
        <references count="1">
          <reference field="2" count="0"/>
        </references>
      </pivotArea>
    </format>
    <format dxfId="4">
      <pivotArea dataOnly="0" labelOnly="1" grandRow="1" outline="0" fieldPosition="0"/>
    </format>
    <format dxfId="3">
      <pivotArea dataOnly="0" labelOnly="1" fieldPosition="0">
        <references count="1">
          <reference field="21" count="2">
            <x v="1"/>
            <x v="2"/>
          </reference>
        </references>
      </pivotArea>
    </format>
    <format dxfId="2">
      <pivotArea dataOnly="0" labelOnly="1" grandCol="1" outline="0" fieldPosition="0"/>
    </format>
    <format dxfId="1">
      <pivotArea dataOnly="0" labelOnly="1" fieldPosition="0">
        <references count="2">
          <reference field="15" count="1">
            <x v="12"/>
          </reference>
          <reference field="21" count="1" selected="0">
            <x v="1"/>
          </reference>
        </references>
      </pivotArea>
    </format>
    <format dxfId="0">
      <pivotArea dataOnly="0" labelOnly="1" fieldPosition="0">
        <references count="2">
          <reference field="15" count="12">
            <x v="1"/>
            <x v="2"/>
            <x v="3"/>
            <x v="4"/>
            <x v="5"/>
            <x v="6"/>
            <x v="7"/>
            <x v="8"/>
            <x v="9"/>
            <x v="10"/>
            <x v="11"/>
            <x v="12"/>
          </reference>
          <reference field="21"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62A38-A5FB-48F2-BC79-94BC3568EF97}">
  <sheetPr>
    <tabColor theme="9" tint="0.59999389629810485"/>
  </sheetPr>
  <dimension ref="A1:F275"/>
  <sheetViews>
    <sheetView tabSelected="1" workbookViewId="0">
      <selection activeCell="A223" sqref="A223"/>
    </sheetView>
  </sheetViews>
  <sheetFormatPr defaultRowHeight="14.5"/>
  <cols>
    <col min="1" max="1" width="7.08984375" style="47" customWidth="1"/>
    <col min="2" max="2" width="50.453125" style="47" customWidth="1"/>
    <col min="3" max="3" width="47" style="47" bestFit="1" customWidth="1"/>
    <col min="4" max="4" width="47.08984375" style="47" customWidth="1"/>
  </cols>
  <sheetData>
    <row r="1" spans="1:6">
      <c r="E1" s="86"/>
      <c r="F1" s="86"/>
    </row>
    <row r="2" spans="1:6">
      <c r="F2" s="47"/>
    </row>
    <row r="4" spans="1:6">
      <c r="B4" s="55" t="s">
        <v>181</v>
      </c>
      <c r="C4" s="52" t="s">
        <v>368</v>
      </c>
      <c r="D4" s="64" t="s">
        <v>78</v>
      </c>
    </row>
    <row r="5" spans="1:6">
      <c r="C5" s="90" t="s">
        <v>367</v>
      </c>
      <c r="D5" s="63" t="s">
        <v>366</v>
      </c>
    </row>
    <row r="6" spans="1:6">
      <c r="C6" s="54"/>
      <c r="D6" s="54"/>
    </row>
    <row r="7" spans="1:6">
      <c r="C7" s="89" t="s">
        <v>27</v>
      </c>
      <c r="D7" s="89"/>
    </row>
    <row r="8" spans="1:6">
      <c r="A8" s="52" t="s">
        <v>179</v>
      </c>
    </row>
    <row r="9" spans="1:6" ht="16" thickBot="1">
      <c r="A9" s="62" t="s">
        <v>176</v>
      </c>
      <c r="C9" s="88" t="s">
        <v>365</v>
      </c>
      <c r="D9" s="88" t="s">
        <v>364</v>
      </c>
    </row>
    <row r="10" spans="1:6">
      <c r="A10" s="52">
        <v>1</v>
      </c>
      <c r="B10" s="47" t="s">
        <v>363</v>
      </c>
    </row>
    <row r="11" spans="1:6">
      <c r="A11" s="52"/>
    </row>
    <row r="12" spans="1:6">
      <c r="A12" s="52" t="s">
        <v>149</v>
      </c>
      <c r="B12" s="47" t="s">
        <v>362</v>
      </c>
      <c r="C12" s="54" t="s">
        <v>361</v>
      </c>
      <c r="D12" s="54" t="s">
        <v>361</v>
      </c>
    </row>
    <row r="13" spans="1:6">
      <c r="A13" s="52">
        <v>2</v>
      </c>
      <c r="B13" s="47" t="s">
        <v>360</v>
      </c>
      <c r="C13" s="54" t="s">
        <v>359</v>
      </c>
      <c r="D13" s="54" t="s">
        <v>359</v>
      </c>
    </row>
    <row r="14" spans="1:6">
      <c r="A14" s="52">
        <v>3</v>
      </c>
      <c r="B14" s="47" t="s">
        <v>358</v>
      </c>
      <c r="C14" s="54" t="s">
        <v>357</v>
      </c>
      <c r="D14" s="54" t="s">
        <v>357</v>
      </c>
    </row>
    <row r="15" spans="1:6">
      <c r="A15" s="52">
        <v>4</v>
      </c>
      <c r="B15" s="87" t="s">
        <v>356</v>
      </c>
      <c r="C15" s="54"/>
      <c r="D15" s="54"/>
    </row>
    <row r="16" spans="1:6">
      <c r="A16" s="52">
        <v>5</v>
      </c>
      <c r="B16" s="87" t="s">
        <v>356</v>
      </c>
      <c r="C16" s="54"/>
      <c r="D16" s="54"/>
    </row>
    <row r="17" spans="1:4">
      <c r="A17" s="52">
        <v>6</v>
      </c>
      <c r="B17" s="47" t="s">
        <v>355</v>
      </c>
      <c r="C17" s="47" t="s">
        <v>354</v>
      </c>
      <c r="D17" s="47" t="s">
        <v>354</v>
      </c>
    </row>
    <row r="18" spans="1:4">
      <c r="A18" s="52"/>
    </row>
    <row r="19" spans="1:4">
      <c r="A19" s="52">
        <v>7</v>
      </c>
      <c r="B19" s="47" t="s">
        <v>353</v>
      </c>
      <c r="C19" s="47" t="s">
        <v>352</v>
      </c>
      <c r="D19" s="47" t="s">
        <v>352</v>
      </c>
    </row>
    <row r="20" spans="1:4">
      <c r="A20" s="52"/>
    </row>
    <row r="21" spans="1:4">
      <c r="A21" s="52"/>
      <c r="B21" s="47" t="s">
        <v>351</v>
      </c>
    </row>
    <row r="22" spans="1:4">
      <c r="A22" s="52">
        <v>8</v>
      </c>
      <c r="B22" s="47" t="s">
        <v>350</v>
      </c>
      <c r="C22" s="47" t="s">
        <v>349</v>
      </c>
      <c r="D22" s="47" t="s">
        <v>349</v>
      </c>
    </row>
    <row r="23" spans="1:4">
      <c r="A23" s="52">
        <v>9</v>
      </c>
      <c r="C23" s="54"/>
      <c r="D23" s="54"/>
    </row>
    <row r="24" spans="1:4">
      <c r="A24" s="52">
        <v>10</v>
      </c>
      <c r="B24" s="54" t="s">
        <v>348</v>
      </c>
      <c r="C24" s="54"/>
      <c r="D24" s="54"/>
    </row>
    <row r="25" spans="1:4">
      <c r="A25" s="52">
        <v>11</v>
      </c>
      <c r="B25" s="47" t="s">
        <v>347</v>
      </c>
    </row>
    <row r="26" spans="1:4">
      <c r="A26" s="52">
        <v>12</v>
      </c>
      <c r="B26" s="47" t="s">
        <v>346</v>
      </c>
      <c r="C26" s="47" t="s">
        <v>345</v>
      </c>
      <c r="D26" s="47" t="s">
        <v>345</v>
      </c>
    </row>
    <row r="27" spans="1:4">
      <c r="A27" s="52">
        <v>13</v>
      </c>
      <c r="B27" s="47" t="s">
        <v>344</v>
      </c>
      <c r="C27" s="47" t="s">
        <v>343</v>
      </c>
      <c r="D27" s="47" t="s">
        <v>343</v>
      </c>
    </row>
    <row r="28" spans="1:4">
      <c r="A28" s="52">
        <v>14</v>
      </c>
      <c r="B28" s="47" t="s">
        <v>342</v>
      </c>
      <c r="C28" s="47" t="s">
        <v>341</v>
      </c>
      <c r="D28" s="47" t="s">
        <v>341</v>
      </c>
    </row>
    <row r="29" spans="1:4">
      <c r="A29" s="52">
        <v>15</v>
      </c>
      <c r="B29" s="47" t="s">
        <v>340</v>
      </c>
      <c r="C29" s="47" t="s">
        <v>339</v>
      </c>
      <c r="D29" s="47" t="s">
        <v>339</v>
      </c>
    </row>
    <row r="30" spans="1:4">
      <c r="A30" s="52">
        <v>16</v>
      </c>
      <c r="B30" s="47" t="s">
        <v>338</v>
      </c>
      <c r="C30" s="47" t="s">
        <v>337</v>
      </c>
      <c r="D30" s="47" t="s">
        <v>337</v>
      </c>
    </row>
    <row r="31" spans="1:4">
      <c r="A31" s="52">
        <v>17</v>
      </c>
      <c r="B31" s="47" t="s">
        <v>336</v>
      </c>
      <c r="C31" s="47" t="s">
        <v>335</v>
      </c>
      <c r="D31" s="47" t="s">
        <v>335</v>
      </c>
    </row>
    <row r="35" spans="1:4">
      <c r="B35" s="55" t="s">
        <v>181</v>
      </c>
      <c r="D35" s="64" t="s">
        <v>78</v>
      </c>
    </row>
    <row r="36" spans="1:4">
      <c r="C36" s="54"/>
      <c r="D36" s="63" t="s">
        <v>334</v>
      </c>
    </row>
    <row r="37" spans="1:4">
      <c r="C37" s="54"/>
      <c r="D37" s="54"/>
    </row>
    <row r="38" spans="1:4">
      <c r="A38" s="52"/>
    </row>
    <row r="40" spans="1:4">
      <c r="B40" s="52" t="s">
        <v>178</v>
      </c>
      <c r="C40" s="52" t="s">
        <v>177</v>
      </c>
      <c r="D40" s="52" t="s">
        <v>177</v>
      </c>
    </row>
    <row r="41" spans="1:4">
      <c r="C41" s="81" t="s">
        <v>268</v>
      </c>
      <c r="D41" s="81" t="s">
        <v>268</v>
      </c>
    </row>
    <row r="42" spans="1:4">
      <c r="A42" s="52" t="s">
        <v>179</v>
      </c>
      <c r="C42" s="80" t="s">
        <v>267</v>
      </c>
      <c r="D42" s="80" t="s">
        <v>267</v>
      </c>
    </row>
    <row r="43" spans="1:4" ht="15" thickBot="1">
      <c r="A43" s="62" t="s">
        <v>176</v>
      </c>
      <c r="B43" s="86" t="s">
        <v>333</v>
      </c>
      <c r="C43" s="54"/>
      <c r="D43" s="54"/>
    </row>
    <row r="44" spans="1:4">
      <c r="A44" s="52"/>
      <c r="B44" s="47" t="s">
        <v>332</v>
      </c>
      <c r="C44" s="54"/>
      <c r="D44" s="54"/>
    </row>
    <row r="45" spans="1:4">
      <c r="A45" s="52">
        <v>1</v>
      </c>
      <c r="B45" s="47" t="s">
        <v>147</v>
      </c>
      <c r="C45" s="82" t="s">
        <v>331</v>
      </c>
      <c r="D45" s="82" t="s">
        <v>331</v>
      </c>
    </row>
    <row r="46" spans="1:4">
      <c r="A46" s="52">
        <v>2</v>
      </c>
      <c r="B46" s="47" t="s">
        <v>145</v>
      </c>
      <c r="C46" s="82" t="s">
        <v>330</v>
      </c>
      <c r="D46" s="82" t="s">
        <v>330</v>
      </c>
    </row>
    <row r="47" spans="1:4">
      <c r="A47" s="52">
        <v>3</v>
      </c>
      <c r="B47" s="47" t="s">
        <v>143</v>
      </c>
      <c r="C47" s="82" t="s">
        <v>329</v>
      </c>
      <c r="D47" s="82" t="s">
        <v>329</v>
      </c>
    </row>
    <row r="48" spans="1:4">
      <c r="A48" s="52">
        <v>4</v>
      </c>
      <c r="B48" s="47" t="s">
        <v>328</v>
      </c>
      <c r="C48" s="82" t="s">
        <v>327</v>
      </c>
      <c r="D48" s="82" t="s">
        <v>327</v>
      </c>
    </row>
    <row r="49" spans="1:4">
      <c r="A49" s="52">
        <v>5</v>
      </c>
      <c r="B49" s="47" t="s">
        <v>244</v>
      </c>
      <c r="C49" s="82" t="s">
        <v>326</v>
      </c>
      <c r="D49" s="82" t="s">
        <v>326</v>
      </c>
    </row>
    <row r="50" spans="1:4">
      <c r="A50" s="52">
        <v>6</v>
      </c>
      <c r="B50" s="47" t="s">
        <v>325</v>
      </c>
      <c r="C50" s="72" t="s">
        <v>324</v>
      </c>
      <c r="D50" s="72" t="s">
        <v>324</v>
      </c>
    </row>
    <row r="51" spans="1:4">
      <c r="C51" s="54"/>
      <c r="D51" s="54"/>
    </row>
    <row r="52" spans="1:4">
      <c r="B52" s="47" t="s">
        <v>323</v>
      </c>
      <c r="C52" s="54"/>
      <c r="D52" s="54"/>
    </row>
    <row r="53" spans="1:4">
      <c r="A53" s="52">
        <v>7</v>
      </c>
      <c r="B53" s="74" t="str">
        <f>+B45</f>
        <v xml:space="preserve">  Production</v>
      </c>
      <c r="C53" s="82" t="s">
        <v>322</v>
      </c>
      <c r="D53" s="82" t="s">
        <v>322</v>
      </c>
    </row>
    <row r="54" spans="1:4">
      <c r="A54" s="52">
        <v>8</v>
      </c>
      <c r="B54" s="74" t="str">
        <f>+B46</f>
        <v xml:space="preserve">  Transmission</v>
      </c>
      <c r="C54" s="82" t="s">
        <v>321</v>
      </c>
      <c r="D54" s="82" t="s">
        <v>321</v>
      </c>
    </row>
    <row r="55" spans="1:4">
      <c r="A55" s="52">
        <v>9</v>
      </c>
      <c r="B55" s="74" t="str">
        <f>+B47</f>
        <v xml:space="preserve">  Distribution</v>
      </c>
      <c r="C55" s="82" t="s">
        <v>320</v>
      </c>
      <c r="D55" s="82" t="s">
        <v>320</v>
      </c>
    </row>
    <row r="56" spans="1:4">
      <c r="A56" s="52">
        <v>10</v>
      </c>
      <c r="B56" s="74" t="str">
        <f>+B48</f>
        <v xml:space="preserve">  General &amp; Intangible</v>
      </c>
      <c r="C56" s="82" t="s">
        <v>319</v>
      </c>
      <c r="D56" s="82" t="s">
        <v>319</v>
      </c>
    </row>
    <row r="57" spans="1:4">
      <c r="A57" s="52">
        <v>11</v>
      </c>
      <c r="B57" s="74" t="str">
        <f>+B49</f>
        <v xml:space="preserve">  Common</v>
      </c>
      <c r="C57" s="82" t="s">
        <v>318</v>
      </c>
      <c r="D57" s="82" t="s">
        <v>318</v>
      </c>
    </row>
    <row r="58" spans="1:4">
      <c r="A58" s="52">
        <v>12</v>
      </c>
      <c r="B58" s="47" t="s">
        <v>317</v>
      </c>
      <c r="C58" s="72" t="s">
        <v>316</v>
      </c>
      <c r="D58" s="72" t="s">
        <v>316</v>
      </c>
    </row>
    <row r="59" spans="1:4">
      <c r="A59" s="52"/>
      <c r="C59" s="54" t="s">
        <v>149</v>
      </c>
      <c r="D59" s="54" t="s">
        <v>149</v>
      </c>
    </row>
    <row r="60" spans="1:4">
      <c r="A60" s="52"/>
      <c r="B60" s="47" t="s">
        <v>315</v>
      </c>
      <c r="C60" s="54"/>
      <c r="D60" s="54"/>
    </row>
    <row r="61" spans="1:4">
      <c r="A61" s="52">
        <v>13</v>
      </c>
      <c r="B61" s="74" t="str">
        <f>+B53</f>
        <v xml:space="preserve">  Production</v>
      </c>
      <c r="C61" s="72" t="str">
        <f>"(Line "&amp;A45&amp;" - Line "&amp;A53&amp;")"</f>
        <v>(Line 1 - Line 7)</v>
      </c>
      <c r="D61" s="72" t="str">
        <f>C61</f>
        <v>(Line 1 - Line 7)</v>
      </c>
    </row>
    <row r="62" spans="1:4">
      <c r="A62" s="52">
        <v>14</v>
      </c>
      <c r="B62" s="74" t="str">
        <f>+B54</f>
        <v xml:space="preserve">  Transmission</v>
      </c>
      <c r="C62" s="72" t="str">
        <f>"(Line "&amp;A46&amp;" - Line "&amp;A54&amp;")"</f>
        <v>(Line 2 - Line 8)</v>
      </c>
      <c r="D62" s="72" t="str">
        <f>C62</f>
        <v>(Line 2 - Line 8)</v>
      </c>
    </row>
    <row r="63" spans="1:4">
      <c r="A63" s="52">
        <v>15</v>
      </c>
      <c r="B63" s="74" t="str">
        <f>+B55</f>
        <v xml:space="preserve">  Distribution</v>
      </c>
      <c r="C63" s="72" t="str">
        <f>"(Line "&amp;A47&amp;" - Line "&amp;A55&amp;")"</f>
        <v>(Line 3 - Line 9)</v>
      </c>
      <c r="D63" s="72" t="str">
        <f>C63</f>
        <v>(Line 3 - Line 9)</v>
      </c>
    </row>
    <row r="64" spans="1:4">
      <c r="A64" s="52">
        <v>16</v>
      </c>
      <c r="B64" s="74" t="str">
        <f>+B56</f>
        <v xml:space="preserve">  General &amp; Intangible</v>
      </c>
      <c r="C64" s="72" t="str">
        <f>"(Line "&amp;A48&amp;" - Line "&amp;A56&amp;")"</f>
        <v>(Line 4 - Line 10)</v>
      </c>
      <c r="D64" s="72" t="str">
        <f>C64</f>
        <v>(Line 4 - Line 10)</v>
      </c>
    </row>
    <row r="65" spans="1:4">
      <c r="A65" s="52">
        <v>17</v>
      </c>
      <c r="B65" s="74" t="str">
        <f>+B57</f>
        <v xml:space="preserve">  Common</v>
      </c>
      <c r="C65" s="72" t="str">
        <f>"(Line "&amp;A49&amp;" - Line "&amp;A57&amp;")"</f>
        <v>(Line 5 - Line 11)</v>
      </c>
      <c r="D65" s="72" t="str">
        <f>C65</f>
        <v>(Line 5 - Line 11)</v>
      </c>
    </row>
    <row r="66" spans="1:4">
      <c r="A66" s="52">
        <v>18</v>
      </c>
      <c r="B66" s="47" t="s">
        <v>314</v>
      </c>
      <c r="C66" s="72" t="s">
        <v>313</v>
      </c>
      <c r="D66" s="72" t="s">
        <v>313</v>
      </c>
    </row>
    <row r="67" spans="1:4">
      <c r="A67" s="84"/>
      <c r="B67" s="73"/>
      <c r="C67" s="72"/>
      <c r="D67" s="72"/>
    </row>
    <row r="68" spans="1:4">
      <c r="A68" s="84" t="s">
        <v>312</v>
      </c>
      <c r="B68" s="77" t="s">
        <v>311</v>
      </c>
      <c r="C68" s="85" t="s">
        <v>310</v>
      </c>
      <c r="D68" s="85" t="s">
        <v>310</v>
      </c>
    </row>
    <row r="69" spans="1:4">
      <c r="A69" s="84"/>
      <c r="B69" s="69"/>
      <c r="C69" s="72"/>
      <c r="D69" s="72"/>
    </row>
    <row r="70" spans="1:4">
      <c r="A70" s="52"/>
      <c r="B70" s="47" t="s">
        <v>309</v>
      </c>
      <c r="C70" s="54"/>
      <c r="D70" s="54"/>
    </row>
    <row r="71" spans="1:4">
      <c r="A71" s="84">
        <f>+A66+1</f>
        <v>19</v>
      </c>
      <c r="B71" s="73" t="s">
        <v>308</v>
      </c>
      <c r="C71" s="72" t="s">
        <v>307</v>
      </c>
      <c r="D71" s="72" t="s">
        <v>307</v>
      </c>
    </row>
    <row r="72" spans="1:4">
      <c r="A72" s="84">
        <f>+A71+1</f>
        <v>20</v>
      </c>
      <c r="B72" s="73" t="s">
        <v>306</v>
      </c>
      <c r="C72" s="72" t="s">
        <v>305</v>
      </c>
      <c r="D72" s="72" t="s">
        <v>305</v>
      </c>
    </row>
    <row r="73" spans="1:4">
      <c r="A73" s="84">
        <f>+A72+1</f>
        <v>21</v>
      </c>
      <c r="B73" s="73" t="s">
        <v>304</v>
      </c>
      <c r="C73" s="72" t="s">
        <v>303</v>
      </c>
      <c r="D73" s="72" t="s">
        <v>303</v>
      </c>
    </row>
    <row r="74" spans="1:4">
      <c r="A74" s="84">
        <f>+A73+1</f>
        <v>22</v>
      </c>
      <c r="B74" s="73" t="s">
        <v>302</v>
      </c>
      <c r="C74" s="72" t="s">
        <v>301</v>
      </c>
      <c r="D74" s="72" t="s">
        <v>301</v>
      </c>
    </row>
    <row r="75" spans="1:4">
      <c r="A75" s="84">
        <f>+A74+1</f>
        <v>23</v>
      </c>
      <c r="B75" s="69" t="s">
        <v>300</v>
      </c>
      <c r="C75" s="69" t="s">
        <v>299</v>
      </c>
      <c r="D75" s="69" t="s">
        <v>299</v>
      </c>
    </row>
    <row r="76" spans="1:4">
      <c r="A76" s="84" t="s">
        <v>298</v>
      </c>
      <c r="B76" s="77" t="s">
        <v>297</v>
      </c>
      <c r="C76" s="85" t="s">
        <v>296</v>
      </c>
      <c r="D76" s="85" t="s">
        <v>296</v>
      </c>
    </row>
    <row r="77" spans="1:4">
      <c r="A77" s="84" t="s">
        <v>295</v>
      </c>
      <c r="B77" s="77" t="s">
        <v>294</v>
      </c>
      <c r="C77" s="85" t="s">
        <v>293</v>
      </c>
      <c r="D77" s="85" t="s">
        <v>293</v>
      </c>
    </row>
    <row r="78" spans="1:4">
      <c r="A78" s="84" t="s">
        <v>292</v>
      </c>
      <c r="B78" s="77" t="s">
        <v>291</v>
      </c>
      <c r="C78" s="85" t="s">
        <v>290</v>
      </c>
      <c r="D78" s="85" t="s">
        <v>290</v>
      </c>
    </row>
    <row r="79" spans="1:4">
      <c r="A79" s="84">
        <v>24</v>
      </c>
      <c r="B79" s="74" t="s">
        <v>289</v>
      </c>
      <c r="C79" s="74" t="s">
        <v>288</v>
      </c>
      <c r="D79" s="74" t="s">
        <v>288</v>
      </c>
    </row>
    <row r="80" spans="1:4">
      <c r="A80" s="52">
        <v>25</v>
      </c>
      <c r="B80" s="74" t="s">
        <v>287</v>
      </c>
      <c r="C80" s="74" t="s">
        <v>286</v>
      </c>
      <c r="D80" s="74" t="s">
        <v>286</v>
      </c>
    </row>
    <row r="81" spans="1:4">
      <c r="A81" s="52">
        <v>26</v>
      </c>
      <c r="B81" s="47" t="s">
        <v>285</v>
      </c>
      <c r="C81" s="72" t="s">
        <v>284</v>
      </c>
      <c r="D81" s="72" t="s">
        <v>284</v>
      </c>
    </row>
    <row r="82" spans="1:4">
      <c r="A82" s="52"/>
      <c r="C82" s="54"/>
      <c r="D82" s="54"/>
    </row>
    <row r="83" spans="1:4">
      <c r="A83" s="52">
        <v>27</v>
      </c>
      <c r="B83" s="47" t="s">
        <v>283</v>
      </c>
      <c r="C83" s="83" t="s">
        <v>282</v>
      </c>
      <c r="D83" s="83" t="s">
        <v>282</v>
      </c>
    </row>
    <row r="84" spans="1:4">
      <c r="A84" s="52"/>
      <c r="C84" s="54"/>
      <c r="D84" s="54"/>
    </row>
    <row r="85" spans="1:4">
      <c r="A85" s="52"/>
      <c r="B85" s="47" t="s">
        <v>281</v>
      </c>
      <c r="C85" s="72" t="s">
        <v>280</v>
      </c>
      <c r="D85" s="72" t="s">
        <v>280</v>
      </c>
    </row>
    <row r="86" spans="1:4">
      <c r="A86" s="52">
        <v>28</v>
      </c>
      <c r="B86" s="47" t="s">
        <v>279</v>
      </c>
      <c r="C86" s="69" t="s">
        <v>278</v>
      </c>
      <c r="D86" s="69" t="s">
        <v>278</v>
      </c>
    </row>
    <row r="87" spans="1:4">
      <c r="A87" s="52">
        <v>29</v>
      </c>
      <c r="B87" s="47" t="s">
        <v>277</v>
      </c>
      <c r="C87" s="83" t="s">
        <v>276</v>
      </c>
      <c r="D87" s="83" t="s">
        <v>276</v>
      </c>
    </row>
    <row r="88" spans="1:4">
      <c r="A88" s="52">
        <v>30</v>
      </c>
      <c r="B88" s="47" t="s">
        <v>275</v>
      </c>
      <c r="C88" s="82" t="s">
        <v>274</v>
      </c>
      <c r="D88" s="82" t="s">
        <v>274</v>
      </c>
    </row>
    <row r="89" spans="1:4">
      <c r="A89" s="52">
        <v>31</v>
      </c>
      <c r="B89" s="47" t="s">
        <v>273</v>
      </c>
      <c r="C89" s="72" t="s">
        <v>272</v>
      </c>
      <c r="D89" s="72" t="s">
        <v>272</v>
      </c>
    </row>
    <row r="90" spans="1:4">
      <c r="C90" s="54"/>
      <c r="D90" s="54"/>
    </row>
    <row r="91" spans="1:4">
      <c r="A91" s="52">
        <v>32</v>
      </c>
      <c r="B91" s="47" t="s">
        <v>271</v>
      </c>
      <c r="C91" s="47" t="s">
        <v>270</v>
      </c>
      <c r="D91" s="47" t="s">
        <v>270</v>
      </c>
    </row>
    <row r="96" spans="1:4">
      <c r="B96" s="55" t="s">
        <v>181</v>
      </c>
      <c r="D96" s="64" t="s">
        <v>78</v>
      </c>
    </row>
    <row r="97" spans="1:4">
      <c r="C97" s="54"/>
      <c r="D97" s="63" t="s">
        <v>269</v>
      </c>
    </row>
    <row r="98" spans="1:4">
      <c r="C98" s="54"/>
      <c r="D98" s="54"/>
    </row>
    <row r="99" spans="1:4">
      <c r="A99" s="52"/>
    </row>
    <row r="100" spans="1:4">
      <c r="A100" s="52"/>
    </row>
    <row r="101" spans="1:4">
      <c r="A101" s="52"/>
      <c r="B101" s="52" t="s">
        <v>178</v>
      </c>
      <c r="C101" s="52" t="s">
        <v>177</v>
      </c>
      <c r="D101" s="52" t="s">
        <v>177</v>
      </c>
    </row>
    <row r="102" spans="1:4">
      <c r="A102" s="52" t="s">
        <v>179</v>
      </c>
      <c r="C102" s="81" t="s">
        <v>268</v>
      </c>
      <c r="D102" s="81" t="s">
        <v>268</v>
      </c>
    </row>
    <row r="103" spans="1:4" ht="15" thickBot="1">
      <c r="A103" s="62" t="s">
        <v>176</v>
      </c>
      <c r="C103" s="80" t="s">
        <v>267</v>
      </c>
      <c r="D103" s="80" t="s">
        <v>267</v>
      </c>
    </row>
    <row r="104" spans="1:4">
      <c r="A104" s="52"/>
      <c r="B104" s="47" t="s">
        <v>266</v>
      </c>
      <c r="C104" s="54"/>
      <c r="D104" s="54"/>
    </row>
    <row r="105" spans="1:4">
      <c r="A105" s="52">
        <v>1</v>
      </c>
      <c r="B105" s="47" t="s">
        <v>265</v>
      </c>
      <c r="C105" s="54" t="s">
        <v>264</v>
      </c>
      <c r="D105" s="54" t="s">
        <v>264</v>
      </c>
    </row>
    <row r="106" spans="1:4">
      <c r="A106" s="52">
        <v>2</v>
      </c>
      <c r="B106" s="47" t="s">
        <v>263</v>
      </c>
      <c r="C106" s="54" t="s">
        <v>262</v>
      </c>
      <c r="D106" s="54" t="s">
        <v>262</v>
      </c>
    </row>
    <row r="107" spans="1:4">
      <c r="A107" s="52" t="s">
        <v>261</v>
      </c>
      <c r="B107" s="47" t="s">
        <v>260</v>
      </c>
      <c r="C107" s="54" t="s">
        <v>259</v>
      </c>
      <c r="D107" s="54" t="s">
        <v>259</v>
      </c>
    </row>
    <row r="108" spans="1:4">
      <c r="A108" s="52">
        <v>3</v>
      </c>
      <c r="B108" s="47" t="s">
        <v>258</v>
      </c>
      <c r="C108" s="54" t="s">
        <v>257</v>
      </c>
      <c r="D108" s="54" t="s">
        <v>257</v>
      </c>
    </row>
    <row r="109" spans="1:4">
      <c r="A109" s="52">
        <v>4</v>
      </c>
      <c r="B109" s="47" t="s">
        <v>256</v>
      </c>
      <c r="C109" s="54"/>
      <c r="D109" s="54"/>
    </row>
    <row r="110" spans="1:4">
      <c r="A110" s="52">
        <v>5</v>
      </c>
      <c r="B110" s="47" t="s">
        <v>255</v>
      </c>
      <c r="C110" s="54" t="s">
        <v>254</v>
      </c>
      <c r="D110" s="54" t="s">
        <v>254</v>
      </c>
    </row>
    <row r="111" spans="1:4">
      <c r="A111" s="52" t="s">
        <v>253</v>
      </c>
      <c r="B111" s="47" t="s">
        <v>252</v>
      </c>
      <c r="C111" s="54" t="s">
        <v>251</v>
      </c>
      <c r="D111" s="54" t="s">
        <v>251</v>
      </c>
    </row>
    <row r="112" spans="1:4">
      <c r="A112" s="52" t="s">
        <v>250</v>
      </c>
      <c r="B112" s="47" t="s">
        <v>249</v>
      </c>
      <c r="C112" s="54" t="s">
        <v>248</v>
      </c>
      <c r="D112" s="54" t="s">
        <v>248</v>
      </c>
    </row>
    <row r="113" spans="1:4">
      <c r="A113" s="52" t="s">
        <v>247</v>
      </c>
      <c r="B113" s="47" t="s">
        <v>246</v>
      </c>
      <c r="C113" s="54" t="s">
        <v>245</v>
      </c>
      <c r="D113" s="54" t="s">
        <v>245</v>
      </c>
    </row>
    <row r="114" spans="1:4">
      <c r="A114" s="52">
        <v>6</v>
      </c>
      <c r="B114" s="47" t="s">
        <v>244</v>
      </c>
      <c r="C114" s="79" t="s">
        <v>243</v>
      </c>
      <c r="D114" s="79" t="s">
        <v>243</v>
      </c>
    </row>
    <row r="115" spans="1:4">
      <c r="A115" s="52">
        <v>7</v>
      </c>
      <c r="B115" s="47" t="s">
        <v>242</v>
      </c>
      <c r="C115" s="54" t="s">
        <v>241</v>
      </c>
      <c r="D115" s="54" t="s">
        <v>241</v>
      </c>
    </row>
    <row r="116" spans="1:4">
      <c r="A116" s="52">
        <v>8</v>
      </c>
      <c r="B116" s="47" t="s">
        <v>240</v>
      </c>
      <c r="C116" s="54"/>
      <c r="D116" s="54"/>
    </row>
    <row r="117" spans="1:4">
      <c r="A117" s="52"/>
      <c r="C117" s="54"/>
      <c r="D117" s="54"/>
    </row>
    <row r="118" spans="1:4">
      <c r="A118" s="52"/>
      <c r="B118" s="47" t="s">
        <v>79</v>
      </c>
      <c r="C118" s="54"/>
      <c r="D118" s="54"/>
    </row>
    <row r="119" spans="1:4">
      <c r="A119" s="52">
        <v>9</v>
      </c>
      <c r="B119" s="74" t="str">
        <f>+B105</f>
        <v xml:space="preserve">  Transmission </v>
      </c>
      <c r="C119" s="54" t="s">
        <v>76</v>
      </c>
      <c r="D119" s="58" t="s">
        <v>239</v>
      </c>
    </row>
    <row r="120" spans="1:4">
      <c r="A120" s="52">
        <v>10</v>
      </c>
      <c r="B120" s="47" t="s">
        <v>238</v>
      </c>
      <c r="C120" s="54" t="s">
        <v>237</v>
      </c>
      <c r="D120" s="54" t="s">
        <v>237</v>
      </c>
    </row>
    <row r="121" spans="1:4">
      <c r="A121" s="52">
        <v>11</v>
      </c>
      <c r="B121" s="74" t="str">
        <f>+B114</f>
        <v xml:space="preserve">  Common</v>
      </c>
      <c r="C121" s="54" t="s">
        <v>236</v>
      </c>
      <c r="D121" s="54" t="s">
        <v>236</v>
      </c>
    </row>
    <row r="122" spans="1:4">
      <c r="A122" s="78" t="s">
        <v>235</v>
      </c>
      <c r="B122" s="77" t="s">
        <v>234</v>
      </c>
      <c r="C122" s="76" t="s">
        <v>233</v>
      </c>
      <c r="D122" s="76" t="s">
        <v>233</v>
      </c>
    </row>
    <row r="123" spans="1:4">
      <c r="A123" s="52">
        <v>12</v>
      </c>
      <c r="B123" s="47" t="s">
        <v>232</v>
      </c>
      <c r="C123" s="72" t="s">
        <v>231</v>
      </c>
      <c r="D123" s="72" t="s">
        <v>231</v>
      </c>
    </row>
    <row r="124" spans="1:4">
      <c r="A124" s="52"/>
      <c r="C124" s="54"/>
      <c r="D124" s="54"/>
    </row>
    <row r="125" spans="1:4">
      <c r="A125" s="52" t="s">
        <v>149</v>
      </c>
      <c r="B125" s="47" t="s">
        <v>230</v>
      </c>
    </row>
    <row r="126" spans="1:4">
      <c r="A126" s="52"/>
      <c r="B126" s="47" t="s">
        <v>229</v>
      </c>
    </row>
    <row r="127" spans="1:4">
      <c r="A127" s="52">
        <v>13</v>
      </c>
      <c r="B127" s="47" t="s">
        <v>228</v>
      </c>
      <c r="C127" s="54" t="s">
        <v>223</v>
      </c>
      <c r="D127" s="58" t="s">
        <v>221</v>
      </c>
    </row>
    <row r="128" spans="1:4">
      <c r="A128" s="52">
        <v>14</v>
      </c>
      <c r="B128" s="47" t="s">
        <v>227</v>
      </c>
      <c r="C128" s="75" t="str">
        <f>+C127</f>
        <v>263.i</v>
      </c>
      <c r="D128" s="58" t="s">
        <v>221</v>
      </c>
    </row>
    <row r="129" spans="1:4">
      <c r="A129" s="52">
        <v>15</v>
      </c>
      <c r="B129" s="47" t="s">
        <v>226</v>
      </c>
      <c r="C129" s="54" t="s">
        <v>149</v>
      </c>
      <c r="D129" s="54" t="s">
        <v>149</v>
      </c>
    </row>
    <row r="130" spans="1:4">
      <c r="A130" s="52">
        <v>16</v>
      </c>
      <c r="B130" s="47" t="s">
        <v>225</v>
      </c>
      <c r="C130" s="54" t="s">
        <v>223</v>
      </c>
      <c r="D130" s="58" t="s">
        <v>221</v>
      </c>
    </row>
    <row r="131" spans="1:4">
      <c r="A131" s="52">
        <v>17</v>
      </c>
      <c r="B131" s="47" t="s">
        <v>224</v>
      </c>
      <c r="C131" s="54" t="s">
        <v>223</v>
      </c>
      <c r="D131" s="58" t="s">
        <v>221</v>
      </c>
    </row>
    <row r="132" spans="1:4">
      <c r="A132" s="52">
        <v>18</v>
      </c>
      <c r="B132" s="47" t="s">
        <v>222</v>
      </c>
      <c r="C132" s="75" t="str">
        <f>+C131</f>
        <v>263.i</v>
      </c>
      <c r="D132" s="58" t="s">
        <v>221</v>
      </c>
    </row>
    <row r="133" spans="1:4">
      <c r="A133" s="52">
        <v>19</v>
      </c>
      <c r="B133" s="47" t="s">
        <v>220</v>
      </c>
      <c r="C133" s="54"/>
      <c r="D133" s="54"/>
    </row>
    <row r="134" spans="1:4">
      <c r="A134" s="52">
        <v>20</v>
      </c>
      <c r="B134" s="47" t="s">
        <v>219</v>
      </c>
      <c r="C134" s="72" t="s">
        <v>218</v>
      </c>
      <c r="D134" s="72" t="s">
        <v>218</v>
      </c>
    </row>
    <row r="135" spans="1:4">
      <c r="A135" s="52"/>
      <c r="C135" s="54"/>
      <c r="D135" s="54"/>
    </row>
    <row r="136" spans="1:4">
      <c r="A136" s="52" t="s">
        <v>149</v>
      </c>
      <c r="B136" s="47" t="s">
        <v>217</v>
      </c>
      <c r="C136" s="54" t="s">
        <v>216</v>
      </c>
      <c r="D136" s="54" t="s">
        <v>216</v>
      </c>
    </row>
    <row r="137" spans="1:4">
      <c r="A137" s="52">
        <v>21</v>
      </c>
      <c r="B137" s="66" t="s">
        <v>215</v>
      </c>
      <c r="C137" s="54"/>
      <c r="D137" s="54"/>
    </row>
    <row r="138" spans="1:4">
      <c r="A138" s="52">
        <v>22</v>
      </c>
      <c r="B138" s="47" t="s">
        <v>214</v>
      </c>
      <c r="C138" s="54"/>
      <c r="D138" s="54"/>
    </row>
    <row r="139" spans="1:4">
      <c r="A139" s="52"/>
      <c r="B139" s="47" t="s">
        <v>213</v>
      </c>
      <c r="C139" s="54"/>
      <c r="D139" s="54"/>
    </row>
    <row r="140" spans="1:4">
      <c r="A140" s="52"/>
      <c r="B140" s="47" t="s">
        <v>212</v>
      </c>
      <c r="C140" s="54"/>
      <c r="D140" s="54"/>
    </row>
    <row r="141" spans="1:4">
      <c r="A141" s="52">
        <v>23</v>
      </c>
      <c r="B141" s="66" t="s">
        <v>211</v>
      </c>
      <c r="C141" s="54"/>
      <c r="D141" s="54"/>
    </row>
    <row r="142" spans="1:4">
      <c r="A142" s="52">
        <v>24</v>
      </c>
      <c r="B142" s="47" t="s">
        <v>210</v>
      </c>
      <c r="C142" s="54" t="s">
        <v>209</v>
      </c>
      <c r="D142" s="58" t="s">
        <v>208</v>
      </c>
    </row>
    <row r="143" spans="1:4">
      <c r="A143" s="52" t="s">
        <v>207</v>
      </c>
      <c r="B143" s="73" t="s">
        <v>206</v>
      </c>
      <c r="C143" s="74" t="s">
        <v>205</v>
      </c>
      <c r="D143" s="74" t="s">
        <v>205</v>
      </c>
    </row>
    <row r="144" spans="1:4">
      <c r="A144" s="52" t="s">
        <v>204</v>
      </c>
      <c r="B144" s="73" t="s">
        <v>203</v>
      </c>
      <c r="C144" s="72" t="s">
        <v>202</v>
      </c>
      <c r="D144" s="72" t="s">
        <v>202</v>
      </c>
    </row>
    <row r="145" spans="1:4">
      <c r="A145" s="52" t="s">
        <v>201</v>
      </c>
      <c r="B145" s="73" t="s">
        <v>200</v>
      </c>
      <c r="C145" s="72" t="s">
        <v>199</v>
      </c>
      <c r="D145" s="72" t="s">
        <v>199</v>
      </c>
    </row>
    <row r="146" spans="1:4">
      <c r="A146" s="52">
        <v>25</v>
      </c>
      <c r="B146" s="66" t="s">
        <v>198</v>
      </c>
      <c r="C146" s="71" t="s">
        <v>197</v>
      </c>
      <c r="D146" s="71" t="s">
        <v>197</v>
      </c>
    </row>
    <row r="147" spans="1:4">
      <c r="A147" s="52">
        <v>26</v>
      </c>
      <c r="B147" s="47" t="s">
        <v>196</v>
      </c>
      <c r="C147" s="71" t="s">
        <v>195</v>
      </c>
      <c r="D147" s="71" t="s">
        <v>195</v>
      </c>
    </row>
    <row r="148" spans="1:4">
      <c r="A148" s="52" t="s">
        <v>194</v>
      </c>
      <c r="B148" s="69" t="s">
        <v>193</v>
      </c>
      <c r="C148" s="70" t="s">
        <v>192</v>
      </c>
      <c r="D148" s="70" t="s">
        <v>192</v>
      </c>
    </row>
    <row r="149" spans="1:4">
      <c r="A149" s="52" t="s">
        <v>191</v>
      </c>
      <c r="B149" s="69" t="s">
        <v>190</v>
      </c>
      <c r="C149" s="70" t="s">
        <v>189</v>
      </c>
      <c r="D149" s="70" t="s">
        <v>189</v>
      </c>
    </row>
    <row r="150" spans="1:4">
      <c r="A150" s="52">
        <v>27</v>
      </c>
      <c r="B150" s="66" t="s">
        <v>188</v>
      </c>
      <c r="C150" s="69" t="s">
        <v>187</v>
      </c>
      <c r="D150" s="69" t="s">
        <v>187</v>
      </c>
    </row>
    <row r="151" spans="1:4">
      <c r="A151" s="52" t="s">
        <v>149</v>
      </c>
      <c r="C151" s="68"/>
      <c r="D151" s="68"/>
    </row>
    <row r="152" spans="1:4">
      <c r="B152" s="47" t="s">
        <v>186</v>
      </c>
      <c r="C152" s="67"/>
      <c r="D152" s="67"/>
    </row>
    <row r="153" spans="1:4">
      <c r="A153" s="52">
        <v>28</v>
      </c>
      <c r="B153" s="66" t="s">
        <v>185</v>
      </c>
      <c r="C153" s="65" t="s">
        <v>184</v>
      </c>
      <c r="D153" s="65" t="s">
        <v>184</v>
      </c>
    </row>
    <row r="154" spans="1:4">
      <c r="A154" s="52"/>
    </row>
    <row r="155" spans="1:4">
      <c r="A155" s="52">
        <v>29</v>
      </c>
      <c r="B155" s="47" t="s">
        <v>183</v>
      </c>
      <c r="C155" s="54" t="s">
        <v>182</v>
      </c>
      <c r="D155" s="54" t="s">
        <v>182</v>
      </c>
    </row>
    <row r="156" spans="1:4">
      <c r="A156" s="52"/>
      <c r="C156" s="54"/>
      <c r="D156" s="54"/>
    </row>
    <row r="161" spans="1:4">
      <c r="B161" s="55" t="s">
        <v>181</v>
      </c>
      <c r="D161" s="64" t="s">
        <v>78</v>
      </c>
    </row>
    <row r="162" spans="1:4">
      <c r="C162" s="54"/>
      <c r="D162" s="63" t="s">
        <v>180</v>
      </c>
    </row>
    <row r="163" spans="1:4">
      <c r="A163" s="52"/>
    </row>
    <row r="164" spans="1:4">
      <c r="A164" s="52"/>
    </row>
    <row r="165" spans="1:4">
      <c r="A165" s="52"/>
    </row>
    <row r="166" spans="1:4">
      <c r="A166" s="52"/>
    </row>
    <row r="167" spans="1:4">
      <c r="A167" s="52" t="s">
        <v>179</v>
      </c>
      <c r="B167" s="52" t="s">
        <v>178</v>
      </c>
      <c r="C167" s="52" t="s">
        <v>177</v>
      </c>
      <c r="D167" s="52" t="s">
        <v>177</v>
      </c>
    </row>
    <row r="168" spans="1:4" ht="15" thickBot="1">
      <c r="A168" s="62" t="s">
        <v>176</v>
      </c>
      <c r="B168" s="47" t="s">
        <v>175</v>
      </c>
    </row>
    <row r="169" spans="1:4">
      <c r="A169" s="52">
        <v>1</v>
      </c>
      <c r="B169" s="47" t="s">
        <v>174</v>
      </c>
      <c r="C169" s="47" t="s">
        <v>173</v>
      </c>
      <c r="D169" s="47" t="s">
        <v>173</v>
      </c>
    </row>
    <row r="170" spans="1:4">
      <c r="A170" s="52">
        <v>2</v>
      </c>
      <c r="B170" s="47" t="s">
        <v>172</v>
      </c>
      <c r="C170" s="47" t="s">
        <v>171</v>
      </c>
      <c r="D170" s="47" t="s">
        <v>171</v>
      </c>
    </row>
    <row r="171" spans="1:4" ht="15" thickBot="1">
      <c r="A171" s="52">
        <v>3</v>
      </c>
      <c r="B171" s="57" t="s">
        <v>170</v>
      </c>
      <c r="C171" s="57" t="s">
        <v>169</v>
      </c>
      <c r="D171" s="61" t="s">
        <v>168</v>
      </c>
    </row>
    <row r="172" spans="1:4">
      <c r="A172" s="52">
        <v>4</v>
      </c>
      <c r="B172" s="47" t="s">
        <v>167</v>
      </c>
      <c r="C172" s="47" t="s">
        <v>166</v>
      </c>
      <c r="D172" s="47" t="s">
        <v>166</v>
      </c>
    </row>
    <row r="173" spans="1:4">
      <c r="A173" s="52"/>
    </row>
    <row r="174" spans="1:4">
      <c r="A174" s="52">
        <v>5</v>
      </c>
      <c r="B174" s="47" t="s">
        <v>165</v>
      </c>
      <c r="C174" s="56" t="s">
        <v>164</v>
      </c>
      <c r="D174" s="56" t="s">
        <v>164</v>
      </c>
    </row>
    <row r="175" spans="1:4">
      <c r="A175" s="52"/>
    </row>
    <row r="176" spans="1:4">
      <c r="A176" s="52"/>
      <c r="B176" s="47" t="s">
        <v>163</v>
      </c>
    </row>
    <row r="177" spans="1:4">
      <c r="A177" s="52">
        <v>6</v>
      </c>
      <c r="B177" s="47" t="s">
        <v>162</v>
      </c>
      <c r="C177" s="47" t="s">
        <v>161</v>
      </c>
      <c r="D177" s="47" t="s">
        <v>161</v>
      </c>
    </row>
    <row r="178" spans="1:4" ht="15" thickBot="1">
      <c r="A178" s="52">
        <v>7</v>
      </c>
      <c r="B178" s="57" t="s">
        <v>160</v>
      </c>
      <c r="C178" s="57" t="s">
        <v>159</v>
      </c>
      <c r="D178" s="57" t="s">
        <v>159</v>
      </c>
    </row>
    <row r="179" spans="1:4">
      <c r="A179" s="52">
        <v>8</v>
      </c>
      <c r="B179" s="47" t="s">
        <v>158</v>
      </c>
      <c r="C179" s="56" t="s">
        <v>157</v>
      </c>
      <c r="D179" s="56" t="s">
        <v>157</v>
      </c>
    </row>
    <row r="180" spans="1:4">
      <c r="A180" s="52"/>
    </row>
    <row r="181" spans="1:4">
      <c r="A181" s="52">
        <v>9</v>
      </c>
      <c r="B181" s="47" t="s">
        <v>156</v>
      </c>
      <c r="C181" s="47" t="s">
        <v>155</v>
      </c>
      <c r="D181" s="47" t="s">
        <v>155</v>
      </c>
    </row>
    <row r="182" spans="1:4">
      <c r="A182" s="52">
        <v>10</v>
      </c>
      <c r="B182" s="47" t="s">
        <v>154</v>
      </c>
      <c r="C182" s="47" t="s">
        <v>153</v>
      </c>
      <c r="D182" s="47" t="s">
        <v>153</v>
      </c>
    </row>
    <row r="183" spans="1:4">
      <c r="A183" s="52">
        <v>11</v>
      </c>
      <c r="B183" s="47" t="s">
        <v>152</v>
      </c>
      <c r="C183" s="47" t="s">
        <v>151</v>
      </c>
      <c r="D183" s="47" t="s">
        <v>151</v>
      </c>
    </row>
    <row r="184" spans="1:4">
      <c r="A184" s="52"/>
    </row>
    <row r="185" spans="1:4">
      <c r="A185" s="52" t="s">
        <v>149</v>
      </c>
      <c r="B185" s="47" t="s">
        <v>150</v>
      </c>
      <c r="C185" s="54"/>
      <c r="D185" s="54"/>
    </row>
    <row r="186" spans="1:4" ht="15" thickBot="1">
      <c r="A186" s="52" t="s">
        <v>149</v>
      </c>
      <c r="C186" s="60" t="s">
        <v>148</v>
      </c>
      <c r="D186" s="60" t="s">
        <v>148</v>
      </c>
    </row>
    <row r="187" spans="1:4">
      <c r="A187" s="52">
        <v>12</v>
      </c>
      <c r="B187" s="47" t="s">
        <v>147</v>
      </c>
      <c r="C187" s="54" t="s">
        <v>146</v>
      </c>
      <c r="D187" s="54" t="s">
        <v>146</v>
      </c>
    </row>
    <row r="188" spans="1:4">
      <c r="A188" s="52">
        <v>13</v>
      </c>
      <c r="B188" s="47" t="s">
        <v>145</v>
      </c>
      <c r="C188" s="54" t="s">
        <v>144</v>
      </c>
      <c r="D188" s="54" t="s">
        <v>144</v>
      </c>
    </row>
    <row r="189" spans="1:4">
      <c r="A189" s="52">
        <v>14</v>
      </c>
      <c r="B189" s="47" t="s">
        <v>143</v>
      </c>
      <c r="C189" s="54" t="s">
        <v>142</v>
      </c>
      <c r="D189" s="54" t="s">
        <v>142</v>
      </c>
    </row>
    <row r="190" spans="1:4">
      <c r="A190" s="52">
        <v>15</v>
      </c>
      <c r="B190" s="47" t="s">
        <v>134</v>
      </c>
      <c r="C190" s="54" t="s">
        <v>141</v>
      </c>
      <c r="D190" s="54" t="s">
        <v>141</v>
      </c>
    </row>
    <row r="191" spans="1:4">
      <c r="A191" s="52">
        <v>16</v>
      </c>
      <c r="B191" s="47" t="s">
        <v>132</v>
      </c>
      <c r="C191" s="54" t="s">
        <v>140</v>
      </c>
      <c r="D191" s="54" t="s">
        <v>140</v>
      </c>
    </row>
    <row r="192" spans="1:4">
      <c r="A192" s="52"/>
      <c r="C192" s="54"/>
      <c r="D192" s="54"/>
    </row>
    <row r="193" spans="1:4">
      <c r="A193" s="52"/>
      <c r="B193" s="47" t="s">
        <v>139</v>
      </c>
      <c r="C193" s="54"/>
      <c r="D193" s="54"/>
    </row>
    <row r="194" spans="1:4">
      <c r="A194" s="52">
        <v>17</v>
      </c>
      <c r="B194" s="47" t="s">
        <v>138</v>
      </c>
      <c r="C194" s="54" t="s">
        <v>137</v>
      </c>
      <c r="D194" s="54" t="s">
        <v>137</v>
      </c>
    </row>
    <row r="195" spans="1:4">
      <c r="A195" s="52">
        <v>18</v>
      </c>
      <c r="B195" s="47" t="s">
        <v>136</v>
      </c>
      <c r="C195" s="54" t="s">
        <v>135</v>
      </c>
      <c r="D195" s="54" t="s">
        <v>135</v>
      </c>
    </row>
    <row r="196" spans="1:4" ht="15" thickBot="1">
      <c r="A196" s="52">
        <v>19</v>
      </c>
      <c r="B196" s="57" t="s">
        <v>134</v>
      </c>
      <c r="C196" s="60" t="s">
        <v>133</v>
      </c>
      <c r="D196" s="60" t="s">
        <v>133</v>
      </c>
    </row>
    <row r="197" spans="1:4">
      <c r="A197" s="52">
        <v>20</v>
      </c>
      <c r="B197" s="47" t="s">
        <v>132</v>
      </c>
      <c r="C197" s="54" t="s">
        <v>131</v>
      </c>
      <c r="D197" s="54" t="s">
        <v>131</v>
      </c>
    </row>
    <row r="198" spans="1:4">
      <c r="A198" s="52"/>
      <c r="C198" s="54"/>
      <c r="D198" s="54"/>
    </row>
    <row r="199" spans="1:4">
      <c r="A199" s="52"/>
      <c r="B199" s="47" t="s">
        <v>130</v>
      </c>
      <c r="C199" s="54"/>
      <c r="D199" s="54"/>
    </row>
    <row r="200" spans="1:4">
      <c r="A200" s="52">
        <v>21</v>
      </c>
      <c r="B200" s="54" t="s">
        <v>129</v>
      </c>
      <c r="C200" s="54" t="s">
        <v>128</v>
      </c>
      <c r="D200" s="54" t="s">
        <v>128</v>
      </c>
    </row>
    <row r="201" spans="1:4">
      <c r="A201" s="52"/>
      <c r="B201" s="54"/>
      <c r="C201" s="54"/>
      <c r="D201" s="54"/>
    </row>
    <row r="202" spans="1:4">
      <c r="A202" s="52">
        <v>22</v>
      </c>
      <c r="B202" s="54" t="s">
        <v>127</v>
      </c>
      <c r="C202" s="54" t="s">
        <v>126</v>
      </c>
      <c r="D202" s="54" t="s">
        <v>126</v>
      </c>
    </row>
    <row r="203" spans="1:4">
      <c r="A203" s="52"/>
      <c r="C203" s="54"/>
      <c r="D203" s="54"/>
    </row>
    <row r="204" spans="1:4">
      <c r="A204" s="52"/>
      <c r="B204" s="59" t="s">
        <v>125</v>
      </c>
      <c r="C204" s="54"/>
      <c r="D204" s="54"/>
    </row>
    <row r="205" spans="1:4">
      <c r="A205" s="52">
        <v>23</v>
      </c>
      <c r="B205" s="54" t="s">
        <v>124</v>
      </c>
      <c r="C205" s="54" t="s">
        <v>123</v>
      </c>
      <c r="D205" s="54" t="s">
        <v>123</v>
      </c>
    </row>
    <row r="206" spans="1:4">
      <c r="A206" s="52">
        <v>24</v>
      </c>
      <c r="B206" s="54" t="s">
        <v>122</v>
      </c>
      <c r="C206" s="54" t="s">
        <v>121</v>
      </c>
      <c r="D206" s="58" t="s">
        <v>120</v>
      </c>
    </row>
    <row r="207" spans="1:4">
      <c r="A207" s="52">
        <v>25</v>
      </c>
      <c r="B207" s="47" t="s">
        <v>119</v>
      </c>
      <c r="C207" s="47" t="s">
        <v>118</v>
      </c>
      <c r="D207" s="47" t="s">
        <v>118</v>
      </c>
    </row>
    <row r="208" spans="1:4" ht="15" thickBot="1">
      <c r="A208" s="52">
        <v>26</v>
      </c>
      <c r="B208" s="57" t="s">
        <v>117</v>
      </c>
      <c r="C208" s="57" t="s">
        <v>116</v>
      </c>
      <c r="D208" s="57" t="s">
        <v>116</v>
      </c>
    </row>
    <row r="209" spans="1:4">
      <c r="A209" s="52">
        <v>27</v>
      </c>
      <c r="B209" s="47" t="s">
        <v>115</v>
      </c>
      <c r="C209" s="56" t="s">
        <v>114</v>
      </c>
      <c r="D209" s="56" t="s">
        <v>114</v>
      </c>
    </row>
    <row r="210" spans="1:4">
      <c r="A210" s="52"/>
      <c r="C210" s="54"/>
      <c r="D210" s="54"/>
    </row>
    <row r="211" spans="1:4">
      <c r="A211" s="52"/>
      <c r="C211" s="54"/>
      <c r="D211" s="54"/>
    </row>
    <row r="212" spans="1:4">
      <c r="A212" s="52">
        <v>28</v>
      </c>
      <c r="B212" s="47" t="s">
        <v>113</v>
      </c>
      <c r="C212" s="47" t="s">
        <v>112</v>
      </c>
      <c r="D212" s="47" t="s">
        <v>112</v>
      </c>
    </row>
    <row r="213" spans="1:4">
      <c r="A213" s="52">
        <v>29</v>
      </c>
      <c r="B213" s="47" t="s">
        <v>111</v>
      </c>
      <c r="C213" s="47" t="s">
        <v>110</v>
      </c>
      <c r="D213" s="47" t="s">
        <v>110</v>
      </c>
    </row>
    <row r="214" spans="1:4" ht="15" thickBot="1">
      <c r="A214" s="52">
        <v>30</v>
      </c>
      <c r="B214" s="57" t="s">
        <v>109</v>
      </c>
      <c r="C214" s="57" t="s">
        <v>108</v>
      </c>
      <c r="D214" s="57" t="s">
        <v>108</v>
      </c>
    </row>
    <row r="215" spans="1:4">
      <c r="A215" s="52">
        <v>31</v>
      </c>
      <c r="B215" s="47" t="s">
        <v>107</v>
      </c>
      <c r="C215" s="56" t="s">
        <v>106</v>
      </c>
      <c r="D215" s="56" t="s">
        <v>106</v>
      </c>
    </row>
    <row r="217" spans="1:4">
      <c r="A217" s="191"/>
      <c r="B217" s="191"/>
      <c r="C217" s="191"/>
      <c r="D217"/>
    </row>
    <row r="218" spans="1:4">
      <c r="A218" s="52">
        <v>32</v>
      </c>
      <c r="B218" s="47" t="s">
        <v>105</v>
      </c>
      <c r="C218" s="47" t="s">
        <v>104</v>
      </c>
      <c r="D218" s="47" t="s">
        <v>104</v>
      </c>
    </row>
    <row r="222" spans="1:4">
      <c r="A222" s="47" t="s">
        <v>103</v>
      </c>
      <c r="B222" s="47" t="s">
        <v>102</v>
      </c>
    </row>
    <row r="223" spans="1:4">
      <c r="B223" s="55"/>
    </row>
    <row r="224" spans="1:4">
      <c r="C224" s="54"/>
      <c r="D224" s="54"/>
    </row>
    <row r="225" spans="1:4">
      <c r="A225" s="52"/>
      <c r="B225" s="53"/>
      <c r="C225" s="52"/>
      <c r="D225" s="52"/>
    </row>
    <row r="226" spans="1:4">
      <c r="A226" s="52"/>
      <c r="B226" s="53"/>
      <c r="C226" s="52"/>
      <c r="D226" s="52"/>
    </row>
    <row r="227" spans="1:4">
      <c r="A227" s="52"/>
      <c r="B227" s="53"/>
      <c r="C227" s="52"/>
      <c r="D227" s="52"/>
    </row>
    <row r="228" spans="1:4">
      <c r="A228" s="52"/>
      <c r="B228" s="53"/>
      <c r="C228" s="52"/>
      <c r="D228" s="52"/>
    </row>
    <row r="229" spans="1:4">
      <c r="A229" s="52"/>
      <c r="B229" s="53"/>
      <c r="C229" s="52"/>
      <c r="D229" s="52"/>
    </row>
    <row r="230" spans="1:4">
      <c r="A230" s="52"/>
      <c r="B230" s="53"/>
      <c r="C230" s="52"/>
      <c r="D230" s="52"/>
    </row>
    <row r="231" spans="1:4">
      <c r="A231" s="52"/>
      <c r="B231" s="53"/>
      <c r="C231" s="52"/>
      <c r="D231" s="52"/>
    </row>
    <row r="232" spans="1:4">
      <c r="A232" s="52"/>
      <c r="B232" s="53"/>
      <c r="C232" s="52"/>
      <c r="D232" s="52"/>
    </row>
    <row r="233" spans="1:4">
      <c r="A233" s="52"/>
      <c r="B233" s="53"/>
      <c r="C233" s="52"/>
      <c r="D233" s="52"/>
    </row>
    <row r="234" spans="1:4">
      <c r="A234" s="52"/>
      <c r="B234" s="53"/>
      <c r="C234" s="52"/>
      <c r="D234" s="52"/>
    </row>
    <row r="235" spans="1:4">
      <c r="A235" s="52"/>
      <c r="B235" s="53"/>
      <c r="C235" s="52"/>
      <c r="D235" s="52"/>
    </row>
    <row r="236" spans="1:4">
      <c r="A236" s="52"/>
      <c r="B236" s="53"/>
      <c r="C236" s="52"/>
      <c r="D236" s="52"/>
    </row>
    <row r="237" spans="1:4">
      <c r="A237" s="52"/>
      <c r="B237" s="53"/>
      <c r="C237" s="52"/>
      <c r="D237" s="52"/>
    </row>
    <row r="238" spans="1:4">
      <c r="A238" s="52"/>
      <c r="B238" s="53"/>
      <c r="C238" s="52"/>
      <c r="D238" s="52"/>
    </row>
    <row r="239" spans="1:4">
      <c r="A239" s="52"/>
      <c r="B239" s="53"/>
      <c r="C239" s="52"/>
      <c r="D239" s="52"/>
    </row>
    <row r="240" spans="1:4">
      <c r="A240" s="52"/>
      <c r="B240" s="53"/>
      <c r="C240" s="52"/>
      <c r="D240" s="52"/>
    </row>
    <row r="241" spans="1:4">
      <c r="A241" s="52"/>
      <c r="B241" s="53"/>
      <c r="C241" s="52"/>
      <c r="D241" s="52"/>
    </row>
    <row r="242" spans="1:4">
      <c r="A242" s="52"/>
      <c r="B242" s="53"/>
      <c r="C242" s="52"/>
      <c r="D242" s="52"/>
    </row>
    <row r="243" spans="1:4">
      <c r="A243" s="52"/>
      <c r="B243" s="53"/>
      <c r="C243" s="52"/>
      <c r="D243" s="52"/>
    </row>
    <row r="244" spans="1:4">
      <c r="A244" s="52"/>
      <c r="B244" s="53"/>
      <c r="C244" s="52"/>
      <c r="D244" s="52"/>
    </row>
    <row r="245" spans="1:4">
      <c r="A245" s="52"/>
      <c r="B245" s="53"/>
      <c r="C245" s="52"/>
      <c r="D245" s="52"/>
    </row>
    <row r="246" spans="1:4">
      <c r="A246" s="52"/>
      <c r="B246" s="53"/>
      <c r="C246" s="52"/>
      <c r="D246" s="52"/>
    </row>
    <row r="247" spans="1:4">
      <c r="A247" s="52"/>
      <c r="B247" s="53"/>
      <c r="C247" s="52"/>
      <c r="D247" s="52"/>
    </row>
    <row r="248" spans="1:4">
      <c r="A248" s="52"/>
      <c r="B248" s="53"/>
      <c r="C248" s="52"/>
      <c r="D248" s="52"/>
    </row>
    <row r="249" spans="1:4">
      <c r="A249" s="52"/>
      <c r="B249" s="53"/>
      <c r="C249" s="52"/>
      <c r="D249" s="52"/>
    </row>
    <row r="250" spans="1:4">
      <c r="A250" s="52"/>
      <c r="B250" s="53"/>
      <c r="C250" s="52"/>
      <c r="D250" s="52"/>
    </row>
    <row r="251" spans="1:4">
      <c r="A251" s="52"/>
      <c r="B251" s="53"/>
      <c r="C251" s="52"/>
      <c r="D251" s="52"/>
    </row>
    <row r="252" spans="1:4">
      <c r="A252" s="52"/>
      <c r="B252" s="53"/>
      <c r="C252" s="52"/>
      <c r="D252" s="52"/>
    </row>
    <row r="253" spans="1:4">
      <c r="A253" s="52"/>
      <c r="B253" s="53"/>
      <c r="C253" s="52"/>
      <c r="D253" s="52"/>
    </row>
    <row r="254" spans="1:4">
      <c r="A254" s="52"/>
      <c r="B254" s="53"/>
      <c r="C254" s="52"/>
      <c r="D254" s="52"/>
    </row>
    <row r="255" spans="1:4">
      <c r="A255" s="52"/>
      <c r="B255" s="53"/>
      <c r="C255" s="52"/>
      <c r="D255" s="52"/>
    </row>
    <row r="256" spans="1:4">
      <c r="A256" s="52"/>
      <c r="B256" s="53"/>
      <c r="C256" s="52"/>
      <c r="D256" s="52"/>
    </row>
    <row r="257" spans="1:4">
      <c r="A257" s="52"/>
      <c r="B257" s="53"/>
      <c r="C257" s="52"/>
      <c r="D257" s="52"/>
    </row>
    <row r="258" spans="1:4">
      <c r="A258" s="52"/>
      <c r="B258" s="53"/>
      <c r="C258" s="52"/>
      <c r="D258" s="52"/>
    </row>
    <row r="259" spans="1:4">
      <c r="A259" s="52"/>
      <c r="B259" s="53"/>
      <c r="C259" s="52"/>
      <c r="D259" s="52"/>
    </row>
    <row r="260" spans="1:4">
      <c r="A260" s="52"/>
      <c r="B260" s="53"/>
      <c r="C260" s="52"/>
      <c r="D260" s="52"/>
    </row>
    <row r="261" spans="1:4">
      <c r="A261" s="52"/>
      <c r="B261" s="53"/>
      <c r="C261" s="52"/>
      <c r="D261" s="52"/>
    </row>
    <row r="262" spans="1:4">
      <c r="A262" s="52"/>
      <c r="B262" s="53"/>
      <c r="C262" s="52"/>
      <c r="D262" s="52"/>
    </row>
    <row r="263" spans="1:4">
      <c r="A263" s="52"/>
      <c r="B263" s="53"/>
      <c r="C263" s="52"/>
      <c r="D263" s="52"/>
    </row>
    <row r="264" spans="1:4">
      <c r="A264" s="52"/>
      <c r="B264" s="53"/>
      <c r="C264" s="52"/>
      <c r="D264" s="52"/>
    </row>
    <row r="265" spans="1:4">
      <c r="A265" s="52"/>
      <c r="B265" s="53"/>
      <c r="C265" s="52"/>
      <c r="D265" s="52"/>
    </row>
    <row r="266" spans="1:4">
      <c r="A266" s="52"/>
      <c r="B266" s="53"/>
      <c r="C266" s="52"/>
      <c r="D266" s="52"/>
    </row>
    <row r="267" spans="1:4">
      <c r="A267" s="52"/>
      <c r="B267" s="53"/>
      <c r="C267" s="52"/>
      <c r="D267" s="52"/>
    </row>
    <row r="268" spans="1:4">
      <c r="A268" s="52"/>
      <c r="B268" s="53"/>
      <c r="C268" s="52"/>
      <c r="D268" s="52"/>
    </row>
    <row r="269" spans="1:4">
      <c r="A269" s="52"/>
      <c r="B269" s="53"/>
      <c r="C269" s="52"/>
      <c r="D269" s="52"/>
    </row>
    <row r="270" spans="1:4">
      <c r="A270" s="52"/>
      <c r="B270" s="53"/>
      <c r="C270" s="52"/>
      <c r="D270" s="52"/>
    </row>
    <row r="271" spans="1:4">
      <c r="A271" s="52"/>
      <c r="B271" s="53"/>
      <c r="C271" s="52"/>
      <c r="D271" s="52"/>
    </row>
    <row r="272" spans="1:4">
      <c r="A272" s="50"/>
      <c r="C272" s="48"/>
      <c r="D272" s="48"/>
    </row>
    <row r="273" spans="1:4">
      <c r="A273" s="51"/>
      <c r="B273"/>
      <c r="C273"/>
      <c r="D273"/>
    </row>
    <row r="274" spans="1:4">
      <c r="A274" s="50"/>
      <c r="B274" s="49"/>
      <c r="C274" s="48"/>
      <c r="D274" s="48"/>
    </row>
    <row r="275" spans="1:4">
      <c r="A275" s="48"/>
      <c r="B275" s="49"/>
      <c r="C275" s="48"/>
      <c r="D275" s="48"/>
    </row>
  </sheetData>
  <mergeCells count="1">
    <mergeCell ref="A217:C21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7F58-C985-4C1B-974B-51874A3B37C8}">
  <dimension ref="A1:AM58"/>
  <sheetViews>
    <sheetView workbookViewId="0">
      <pane xSplit="1" ySplit="6" topLeftCell="B40" activePane="bottomRight" state="frozen"/>
      <selection activeCell="AB59" sqref="AB59"/>
      <selection pane="topRight" activeCell="AB59" sqref="AB59"/>
      <selection pane="bottomLeft" activeCell="AB59" sqref="AB59"/>
      <selection pane="bottomRight" activeCell="A56" sqref="A56"/>
    </sheetView>
  </sheetViews>
  <sheetFormatPr defaultRowHeight="14.5"/>
  <cols>
    <col min="1" max="1" width="8.453125" customWidth="1"/>
    <col min="2" max="3" width="12.36328125" bestFit="1" customWidth="1"/>
    <col min="4" max="4" width="15.1796875" bestFit="1" customWidth="1"/>
    <col min="5" max="5" width="14.54296875" bestFit="1" customWidth="1"/>
    <col min="6" max="6" width="14.453125" bestFit="1" customWidth="1"/>
    <col min="7" max="8" width="8.54296875" bestFit="1" customWidth="1"/>
    <col min="9" max="10" width="8.36328125" bestFit="1" customWidth="1"/>
    <col min="11" max="13" width="8.54296875" bestFit="1" customWidth="1"/>
    <col min="14" max="15" width="11.1796875" bestFit="1" customWidth="1"/>
    <col min="16" max="16" width="10.36328125" bestFit="1" customWidth="1"/>
    <col min="17" max="18" width="8.54296875" bestFit="1" customWidth="1"/>
    <col min="19" max="20" width="8.36328125" bestFit="1" customWidth="1"/>
    <col min="21" max="22" width="8.54296875" bestFit="1" customWidth="1"/>
    <col min="23" max="23" width="9.36328125" bestFit="1" customWidth="1"/>
    <col min="24" max="24" width="11.1796875" bestFit="1" customWidth="1"/>
    <col min="25" max="26" width="10.1796875" bestFit="1" customWidth="1"/>
    <col min="27" max="27" width="8.54296875" bestFit="1" customWidth="1"/>
    <col min="28" max="28" width="13.54296875" bestFit="1" customWidth="1"/>
    <col min="29" max="30" width="11" bestFit="1" customWidth="1"/>
    <col min="31" max="31" width="10" bestFit="1" customWidth="1"/>
    <col min="32" max="32" width="8.54296875" bestFit="1" customWidth="1"/>
    <col min="33" max="33" width="9.36328125" bestFit="1" customWidth="1"/>
    <col min="34" max="34" width="12.1796875" bestFit="1" customWidth="1"/>
    <col min="35" max="35" width="10.1796875" bestFit="1" customWidth="1"/>
    <col min="36" max="36" width="10.36328125" bestFit="1" customWidth="1"/>
    <col min="37" max="37" width="11.90625" bestFit="1" customWidth="1"/>
    <col min="38" max="38" width="7.90625" bestFit="1" customWidth="1"/>
    <col min="39" max="39" width="12.36328125" bestFit="1" customWidth="1"/>
  </cols>
  <sheetData>
    <row r="1" spans="1:39">
      <c r="A1" s="1" t="s">
        <v>27</v>
      </c>
    </row>
    <row r="2" spans="1:39">
      <c r="A2" s="1" t="s">
        <v>52</v>
      </c>
    </row>
    <row r="5" spans="1:39">
      <c r="A5" s="186"/>
      <c r="B5" s="204" t="s">
        <v>1</v>
      </c>
      <c r="C5" s="205"/>
      <c r="D5" s="205"/>
      <c r="E5" s="205"/>
      <c r="F5" s="206"/>
      <c r="G5" s="201" t="s">
        <v>2</v>
      </c>
      <c r="H5" s="202"/>
      <c r="I5" s="202"/>
      <c r="J5" s="202"/>
      <c r="K5" s="203"/>
      <c r="L5" s="201" t="s">
        <v>3</v>
      </c>
      <c r="M5" s="202"/>
      <c r="N5" s="202"/>
      <c r="O5" s="202"/>
      <c r="P5" s="203"/>
      <c r="Q5" s="201" t="s">
        <v>4</v>
      </c>
      <c r="R5" s="202"/>
      <c r="S5" s="202"/>
      <c r="T5" s="202"/>
      <c r="U5" s="203"/>
      <c r="V5" s="201" t="s">
        <v>5</v>
      </c>
      <c r="W5" s="202"/>
      <c r="X5" s="202"/>
      <c r="Y5" s="202"/>
      <c r="Z5" s="203"/>
      <c r="AA5" s="201" t="s">
        <v>6</v>
      </c>
      <c r="AB5" s="202"/>
      <c r="AC5" s="202"/>
      <c r="AD5" s="202"/>
      <c r="AE5" s="203"/>
      <c r="AF5" s="201" t="s">
        <v>7</v>
      </c>
      <c r="AG5" s="202"/>
      <c r="AH5" s="202"/>
      <c r="AI5" s="202"/>
      <c r="AJ5" s="202"/>
      <c r="AK5" s="203"/>
      <c r="AL5" s="186"/>
      <c r="AM5" s="187"/>
    </row>
    <row r="6" spans="1:39" ht="91.5">
      <c r="A6" s="188" t="s">
        <v>8</v>
      </c>
      <c r="B6" s="181" t="s">
        <v>29</v>
      </c>
      <c r="C6" s="181" t="s">
        <v>30</v>
      </c>
      <c r="D6" s="181" t="s">
        <v>9</v>
      </c>
      <c r="E6" s="181" t="s">
        <v>11</v>
      </c>
      <c r="F6" s="181" t="s">
        <v>12</v>
      </c>
      <c r="G6" s="181" t="s">
        <v>29</v>
      </c>
      <c r="H6" s="181" t="s">
        <v>30</v>
      </c>
      <c r="I6" s="182" t="s">
        <v>9</v>
      </c>
      <c r="J6" s="182" t="s">
        <v>11</v>
      </c>
      <c r="K6" s="182" t="s">
        <v>12</v>
      </c>
      <c r="L6" s="181" t="s">
        <v>29</v>
      </c>
      <c r="M6" s="181" t="s">
        <v>30</v>
      </c>
      <c r="N6" s="182" t="s">
        <v>9</v>
      </c>
      <c r="O6" s="182" t="s">
        <v>11</v>
      </c>
      <c r="P6" s="182" t="s">
        <v>12</v>
      </c>
      <c r="Q6" s="181" t="s">
        <v>29</v>
      </c>
      <c r="R6" s="181" t="s">
        <v>30</v>
      </c>
      <c r="S6" s="182" t="s">
        <v>9</v>
      </c>
      <c r="T6" s="182" t="s">
        <v>11</v>
      </c>
      <c r="U6" s="182" t="s">
        <v>12</v>
      </c>
      <c r="V6" s="181" t="s">
        <v>29</v>
      </c>
      <c r="W6" s="181" t="s">
        <v>30</v>
      </c>
      <c r="X6" s="182" t="s">
        <v>9</v>
      </c>
      <c r="Y6" s="182" t="s">
        <v>11</v>
      </c>
      <c r="Z6" s="182" t="s">
        <v>12</v>
      </c>
      <c r="AA6" s="181" t="s">
        <v>29</v>
      </c>
      <c r="AB6" s="181" t="s">
        <v>30</v>
      </c>
      <c r="AC6" s="182" t="s">
        <v>9</v>
      </c>
      <c r="AD6" s="182" t="s">
        <v>11</v>
      </c>
      <c r="AE6" s="182" t="s">
        <v>12</v>
      </c>
      <c r="AF6" s="181" t="s">
        <v>29</v>
      </c>
      <c r="AG6" s="181" t="s">
        <v>30</v>
      </c>
      <c r="AH6" s="182" t="s">
        <v>9</v>
      </c>
      <c r="AI6" s="182" t="s">
        <v>11</v>
      </c>
      <c r="AJ6" s="182" t="s">
        <v>12</v>
      </c>
      <c r="AK6" s="182" t="s">
        <v>31</v>
      </c>
      <c r="AL6" s="183" t="s">
        <v>14</v>
      </c>
      <c r="AM6" s="184" t="s">
        <v>15</v>
      </c>
    </row>
    <row r="7" spans="1:39">
      <c r="A7" s="189">
        <v>43435</v>
      </c>
      <c r="B7" s="21"/>
      <c r="C7" s="21"/>
      <c r="D7" s="21"/>
      <c r="E7" s="21"/>
      <c r="F7" s="21"/>
      <c r="G7" s="19"/>
      <c r="H7" s="19"/>
      <c r="I7" s="19"/>
      <c r="J7" s="19"/>
      <c r="K7" s="19"/>
      <c r="L7" s="18"/>
      <c r="M7" s="21"/>
      <c r="N7" s="21"/>
      <c r="O7" s="21"/>
      <c r="P7" s="21"/>
      <c r="Q7" s="19"/>
      <c r="R7" s="19"/>
      <c r="S7" s="19"/>
      <c r="T7" s="19"/>
      <c r="U7" s="19"/>
      <c r="V7" s="185"/>
      <c r="W7" s="185"/>
      <c r="X7" s="185"/>
      <c r="Y7" s="185"/>
      <c r="Z7" s="185"/>
      <c r="AA7" s="185"/>
      <c r="AB7" s="185"/>
      <c r="AC7" s="185"/>
      <c r="AD7" s="185"/>
      <c r="AE7" s="185"/>
      <c r="AF7" s="18"/>
      <c r="AG7" s="18"/>
      <c r="AH7" s="18"/>
      <c r="AI7" s="18"/>
      <c r="AJ7" s="18"/>
      <c r="AK7" s="18"/>
      <c r="AL7" s="190"/>
      <c r="AM7" s="21"/>
    </row>
    <row r="8" spans="1:39">
      <c r="A8" s="189">
        <v>43466</v>
      </c>
      <c r="B8" s="21">
        <v>206680.48</v>
      </c>
      <c r="C8" s="21">
        <v>315679.66000000003</v>
      </c>
      <c r="D8" s="21">
        <v>9466667.3899999987</v>
      </c>
      <c r="E8" s="21">
        <v>649198.18999999994</v>
      </c>
      <c r="F8" s="21">
        <v>991649.88</v>
      </c>
      <c r="G8" s="19">
        <v>0</v>
      </c>
      <c r="H8" s="19">
        <v>1.0800000000000001E-2</v>
      </c>
      <c r="I8" s="19">
        <v>2.1100000000000001E-2</v>
      </c>
      <c r="J8" s="19">
        <v>2.7699999999999999E-2</v>
      </c>
      <c r="K8" s="19">
        <v>1.95E-2</v>
      </c>
      <c r="L8" s="18">
        <f>G8*B8/12</f>
        <v>0</v>
      </c>
      <c r="M8" s="21">
        <f>H8*C8/12</f>
        <v>284.11169400000006</v>
      </c>
      <c r="N8" s="21">
        <f t="shared" ref="N8:P23" si="0">I8*D8/12</f>
        <v>16645.556827416665</v>
      </c>
      <c r="O8" s="21">
        <f t="shared" si="0"/>
        <v>1498.5658219166664</v>
      </c>
      <c r="P8" s="21">
        <f t="shared" si="0"/>
        <v>1611.431055</v>
      </c>
      <c r="Q8" s="19">
        <v>0</v>
      </c>
      <c r="R8" s="19">
        <v>6.6699999999999995E-2</v>
      </c>
      <c r="S8" s="19">
        <v>6.6699999999999995E-2</v>
      </c>
      <c r="T8" s="19">
        <v>6.6699999999999995E-2</v>
      </c>
      <c r="U8" s="19">
        <v>6.6699999999999995E-2</v>
      </c>
      <c r="V8" s="185">
        <f t="shared" ref="V8:Z23" si="1">B8*Q8/12</f>
        <v>0</v>
      </c>
      <c r="W8" s="185">
        <f t="shared" si="1"/>
        <v>1754.6527768333335</v>
      </c>
      <c r="X8" s="185">
        <f t="shared" si="1"/>
        <v>52618.89290941666</v>
      </c>
      <c r="Y8" s="185">
        <f t="shared" si="1"/>
        <v>3608.4599394166657</v>
      </c>
      <c r="Z8" s="185">
        <f t="shared" si="1"/>
        <v>5511.9205829999992</v>
      </c>
      <c r="AA8" s="185">
        <f t="shared" ref="AA8:AE23" si="2">L8-V8</f>
        <v>0</v>
      </c>
      <c r="AB8" s="185">
        <f t="shared" si="2"/>
        <v>-1470.5410828333333</v>
      </c>
      <c r="AC8" s="185">
        <f t="shared" si="2"/>
        <v>-35973.336081999994</v>
      </c>
      <c r="AD8" s="185">
        <f t="shared" si="2"/>
        <v>-2109.8941174999991</v>
      </c>
      <c r="AE8" s="185">
        <f t="shared" si="2"/>
        <v>-3900.4895279999992</v>
      </c>
      <c r="AF8" s="18">
        <f t="shared" ref="AF8:AJ23" si="3">AF7+AA8</f>
        <v>0</v>
      </c>
      <c r="AG8" s="18">
        <f t="shared" si="3"/>
        <v>-1470.5410828333333</v>
      </c>
      <c r="AH8" s="18">
        <f t="shared" si="3"/>
        <v>-35973.336081999994</v>
      </c>
      <c r="AI8" s="18">
        <f t="shared" si="3"/>
        <v>-2109.8941174999991</v>
      </c>
      <c r="AJ8" s="18">
        <f t="shared" si="3"/>
        <v>-3900.4895279999992</v>
      </c>
      <c r="AK8" s="18">
        <f>SUM(AF8:AJ8)</f>
        <v>-43454.260810333326</v>
      </c>
      <c r="AL8" s="190">
        <v>0.21</v>
      </c>
      <c r="AM8" s="21">
        <f t="shared" ref="AM8:AM15" si="4">SUM(AF8:AJ8)*-AL8</f>
        <v>9125.3947701699981</v>
      </c>
    </row>
    <row r="9" spans="1:39">
      <c r="A9" s="189">
        <v>43497</v>
      </c>
      <c r="B9" s="21">
        <v>206680.48</v>
      </c>
      <c r="C9" s="21">
        <v>315679.66000000003</v>
      </c>
      <c r="D9" s="21">
        <v>9466667.3899999987</v>
      </c>
      <c r="E9" s="21">
        <v>649198.18999999994</v>
      </c>
      <c r="F9" s="21">
        <v>991649.88</v>
      </c>
      <c r="G9" s="19">
        <v>0</v>
      </c>
      <c r="H9" s="19">
        <v>1.0800000000000001E-2</v>
      </c>
      <c r="I9" s="19">
        <v>2.1100000000000001E-2</v>
      </c>
      <c r="J9" s="19">
        <v>2.7699999999999999E-2</v>
      </c>
      <c r="K9" s="19">
        <v>1.95E-2</v>
      </c>
      <c r="L9" s="18">
        <f t="shared" ref="L9:P43" si="5">G9*B9/12</f>
        <v>0</v>
      </c>
      <c r="M9" s="21">
        <f t="shared" si="5"/>
        <v>284.11169400000006</v>
      </c>
      <c r="N9" s="21">
        <f t="shared" si="0"/>
        <v>16645.556827416665</v>
      </c>
      <c r="O9" s="21">
        <f t="shared" si="0"/>
        <v>1498.5658219166664</v>
      </c>
      <c r="P9" s="21">
        <f t="shared" si="0"/>
        <v>1611.431055</v>
      </c>
      <c r="Q9" s="19">
        <v>0</v>
      </c>
      <c r="R9" s="19">
        <v>6.6699999999999995E-2</v>
      </c>
      <c r="S9" s="19">
        <v>6.6699999999999995E-2</v>
      </c>
      <c r="T9" s="19">
        <v>6.6699999999999995E-2</v>
      </c>
      <c r="U9" s="19">
        <v>6.6699999999999995E-2</v>
      </c>
      <c r="V9" s="185">
        <f t="shared" si="1"/>
        <v>0</v>
      </c>
      <c r="W9" s="185">
        <f t="shared" si="1"/>
        <v>1754.6527768333335</v>
      </c>
      <c r="X9" s="185">
        <f t="shared" si="1"/>
        <v>52618.89290941666</v>
      </c>
      <c r="Y9" s="185">
        <f t="shared" si="1"/>
        <v>3608.4599394166657</v>
      </c>
      <c r="Z9" s="185">
        <f t="shared" si="1"/>
        <v>5511.9205829999992</v>
      </c>
      <c r="AA9" s="185">
        <f t="shared" si="2"/>
        <v>0</v>
      </c>
      <c r="AB9" s="185">
        <f t="shared" si="2"/>
        <v>-1470.5410828333333</v>
      </c>
      <c r="AC9" s="185">
        <f t="shared" si="2"/>
        <v>-35973.336081999994</v>
      </c>
      <c r="AD9" s="185">
        <f t="shared" si="2"/>
        <v>-2109.8941174999991</v>
      </c>
      <c r="AE9" s="185">
        <f t="shared" si="2"/>
        <v>-3900.4895279999992</v>
      </c>
      <c r="AF9" s="18">
        <f t="shared" si="3"/>
        <v>0</v>
      </c>
      <c r="AG9" s="18">
        <f t="shared" si="3"/>
        <v>-2941.0821656666667</v>
      </c>
      <c r="AH9" s="18">
        <f t="shared" si="3"/>
        <v>-71946.672163999989</v>
      </c>
      <c r="AI9" s="18">
        <f t="shared" si="3"/>
        <v>-4219.7882349999982</v>
      </c>
      <c r="AJ9" s="18">
        <f t="shared" si="3"/>
        <v>-7800.9790559999983</v>
      </c>
      <c r="AK9" s="18">
        <f t="shared" ref="AK9:AK43" si="6">SUM(AF9:AJ9)</f>
        <v>-86908.521620666652</v>
      </c>
      <c r="AL9" s="190">
        <v>0.21</v>
      </c>
      <c r="AM9" s="21">
        <f t="shared" si="4"/>
        <v>18250.789540339996</v>
      </c>
    </row>
    <row r="10" spans="1:39">
      <c r="A10" s="189">
        <v>43525</v>
      </c>
      <c r="B10" s="21">
        <v>206680.48</v>
      </c>
      <c r="C10" s="21">
        <v>315679.66000000003</v>
      </c>
      <c r="D10" s="21">
        <v>9466667.3899999987</v>
      </c>
      <c r="E10" s="21">
        <v>649198.18999999994</v>
      </c>
      <c r="F10" s="21">
        <v>991649.88</v>
      </c>
      <c r="G10" s="19">
        <v>0</v>
      </c>
      <c r="H10" s="19">
        <v>1.0800000000000001E-2</v>
      </c>
      <c r="I10" s="19">
        <v>2.1100000000000001E-2</v>
      </c>
      <c r="J10" s="19">
        <v>2.7699999999999999E-2</v>
      </c>
      <c r="K10" s="19">
        <v>1.95E-2</v>
      </c>
      <c r="L10" s="18">
        <f t="shared" si="5"/>
        <v>0</v>
      </c>
      <c r="M10" s="21">
        <f t="shared" si="5"/>
        <v>284.11169400000006</v>
      </c>
      <c r="N10" s="21">
        <f t="shared" si="0"/>
        <v>16645.556827416665</v>
      </c>
      <c r="O10" s="21">
        <f t="shared" si="0"/>
        <v>1498.5658219166664</v>
      </c>
      <c r="P10" s="21">
        <f t="shared" si="0"/>
        <v>1611.431055</v>
      </c>
      <c r="Q10" s="19">
        <v>0</v>
      </c>
      <c r="R10" s="19">
        <v>6.6699999999999995E-2</v>
      </c>
      <c r="S10" s="19">
        <v>6.6699999999999995E-2</v>
      </c>
      <c r="T10" s="19">
        <v>6.6699999999999995E-2</v>
      </c>
      <c r="U10" s="19">
        <v>6.6699999999999995E-2</v>
      </c>
      <c r="V10" s="185">
        <f t="shared" si="1"/>
        <v>0</v>
      </c>
      <c r="W10" s="185">
        <f t="shared" si="1"/>
        <v>1754.6527768333335</v>
      </c>
      <c r="X10" s="185">
        <f t="shared" si="1"/>
        <v>52618.89290941666</v>
      </c>
      <c r="Y10" s="185">
        <f t="shared" si="1"/>
        <v>3608.4599394166657</v>
      </c>
      <c r="Z10" s="185">
        <f t="shared" si="1"/>
        <v>5511.9205829999992</v>
      </c>
      <c r="AA10" s="185">
        <f t="shared" si="2"/>
        <v>0</v>
      </c>
      <c r="AB10" s="185">
        <f t="shared" si="2"/>
        <v>-1470.5410828333333</v>
      </c>
      <c r="AC10" s="185">
        <f t="shared" si="2"/>
        <v>-35973.336081999994</v>
      </c>
      <c r="AD10" s="185">
        <f t="shared" si="2"/>
        <v>-2109.8941174999991</v>
      </c>
      <c r="AE10" s="185">
        <f t="shared" si="2"/>
        <v>-3900.4895279999992</v>
      </c>
      <c r="AF10" s="18">
        <f t="shared" si="3"/>
        <v>0</v>
      </c>
      <c r="AG10" s="18">
        <f t="shared" si="3"/>
        <v>-4411.6232485</v>
      </c>
      <c r="AH10" s="18">
        <f t="shared" si="3"/>
        <v>-107920.00824599998</v>
      </c>
      <c r="AI10" s="18">
        <f t="shared" si="3"/>
        <v>-6329.6823524999973</v>
      </c>
      <c r="AJ10" s="18">
        <f t="shared" si="3"/>
        <v>-11701.468583999998</v>
      </c>
      <c r="AK10" s="18">
        <f t="shared" si="6"/>
        <v>-130362.78243099997</v>
      </c>
      <c r="AL10" s="190">
        <v>0.21</v>
      </c>
      <c r="AM10" s="21">
        <f t="shared" si="4"/>
        <v>27376.184310509994</v>
      </c>
    </row>
    <row r="11" spans="1:39">
      <c r="A11" s="189">
        <v>43556</v>
      </c>
      <c r="B11" s="21">
        <v>206680.48</v>
      </c>
      <c r="C11" s="21">
        <v>315679.66000000003</v>
      </c>
      <c r="D11" s="21">
        <v>9466667.3899999987</v>
      </c>
      <c r="E11" s="21">
        <v>649198.18999999994</v>
      </c>
      <c r="F11" s="21">
        <v>991649.88</v>
      </c>
      <c r="G11" s="19">
        <v>0</v>
      </c>
      <c r="H11" s="19">
        <v>1.0800000000000001E-2</v>
      </c>
      <c r="I11" s="19">
        <v>2.1100000000000001E-2</v>
      </c>
      <c r="J11" s="19">
        <v>2.7699999999999999E-2</v>
      </c>
      <c r="K11" s="19">
        <v>1.95E-2</v>
      </c>
      <c r="L11" s="18">
        <f t="shared" si="5"/>
        <v>0</v>
      </c>
      <c r="M11" s="21">
        <f t="shared" si="5"/>
        <v>284.11169400000006</v>
      </c>
      <c r="N11" s="21">
        <f t="shared" si="0"/>
        <v>16645.556827416665</v>
      </c>
      <c r="O11" s="21">
        <f t="shared" si="0"/>
        <v>1498.5658219166664</v>
      </c>
      <c r="P11" s="21">
        <f t="shared" si="0"/>
        <v>1611.431055</v>
      </c>
      <c r="Q11" s="19">
        <v>0</v>
      </c>
      <c r="R11" s="19">
        <v>6.6699999999999995E-2</v>
      </c>
      <c r="S11" s="19">
        <v>6.6699999999999995E-2</v>
      </c>
      <c r="T11" s="19">
        <v>6.6699999999999995E-2</v>
      </c>
      <c r="U11" s="19">
        <v>6.6699999999999995E-2</v>
      </c>
      <c r="V11" s="185">
        <f t="shared" si="1"/>
        <v>0</v>
      </c>
      <c r="W11" s="185">
        <f t="shared" si="1"/>
        <v>1754.6527768333335</v>
      </c>
      <c r="X11" s="185">
        <f t="shared" si="1"/>
        <v>52618.89290941666</v>
      </c>
      <c r="Y11" s="185">
        <f t="shared" si="1"/>
        <v>3608.4599394166657</v>
      </c>
      <c r="Z11" s="185">
        <f t="shared" si="1"/>
        <v>5511.9205829999992</v>
      </c>
      <c r="AA11" s="185">
        <f t="shared" si="2"/>
        <v>0</v>
      </c>
      <c r="AB11" s="185">
        <f t="shared" si="2"/>
        <v>-1470.5410828333333</v>
      </c>
      <c r="AC11" s="185">
        <f t="shared" si="2"/>
        <v>-35973.336081999994</v>
      </c>
      <c r="AD11" s="185">
        <f t="shared" si="2"/>
        <v>-2109.8941174999991</v>
      </c>
      <c r="AE11" s="185">
        <f t="shared" si="2"/>
        <v>-3900.4895279999992</v>
      </c>
      <c r="AF11" s="18">
        <f t="shared" si="3"/>
        <v>0</v>
      </c>
      <c r="AG11" s="18">
        <f t="shared" si="3"/>
        <v>-5882.1643313333334</v>
      </c>
      <c r="AH11" s="18">
        <f t="shared" si="3"/>
        <v>-143893.34432799998</v>
      </c>
      <c r="AI11" s="18">
        <f t="shared" si="3"/>
        <v>-8439.5764699999963</v>
      </c>
      <c r="AJ11" s="18">
        <f t="shared" si="3"/>
        <v>-15601.958111999997</v>
      </c>
      <c r="AK11" s="18">
        <f t="shared" si="6"/>
        <v>-173817.0432413333</v>
      </c>
      <c r="AL11" s="190">
        <v>0.21</v>
      </c>
      <c r="AM11" s="21">
        <f t="shared" si="4"/>
        <v>36501.579080679992</v>
      </c>
    </row>
    <row r="12" spans="1:39">
      <c r="A12" s="189">
        <v>43586</v>
      </c>
      <c r="B12" s="21">
        <v>206680.48</v>
      </c>
      <c r="C12" s="21">
        <v>315679.66000000003</v>
      </c>
      <c r="D12" s="21">
        <v>9466667.3899999987</v>
      </c>
      <c r="E12" s="21">
        <v>649198.18999999994</v>
      </c>
      <c r="F12" s="21">
        <v>991649.88</v>
      </c>
      <c r="G12" s="19">
        <v>0</v>
      </c>
      <c r="H12" s="19">
        <v>1.0800000000000001E-2</v>
      </c>
      <c r="I12" s="19">
        <v>2.1100000000000001E-2</v>
      </c>
      <c r="J12" s="19">
        <v>2.7699999999999999E-2</v>
      </c>
      <c r="K12" s="19">
        <v>1.95E-2</v>
      </c>
      <c r="L12" s="18">
        <f t="shared" si="5"/>
        <v>0</v>
      </c>
      <c r="M12" s="21">
        <f t="shared" si="5"/>
        <v>284.11169400000006</v>
      </c>
      <c r="N12" s="21">
        <f t="shared" si="0"/>
        <v>16645.556827416665</v>
      </c>
      <c r="O12" s="21">
        <f t="shared" si="0"/>
        <v>1498.5658219166664</v>
      </c>
      <c r="P12" s="21">
        <f t="shared" si="0"/>
        <v>1611.431055</v>
      </c>
      <c r="Q12" s="19">
        <v>0</v>
      </c>
      <c r="R12" s="19">
        <v>6.6699999999999995E-2</v>
      </c>
      <c r="S12" s="19">
        <v>6.6699999999999995E-2</v>
      </c>
      <c r="T12" s="19">
        <v>6.6699999999999995E-2</v>
      </c>
      <c r="U12" s="19">
        <v>6.6699999999999995E-2</v>
      </c>
      <c r="V12" s="185">
        <f t="shared" si="1"/>
        <v>0</v>
      </c>
      <c r="W12" s="185">
        <f t="shared" si="1"/>
        <v>1754.6527768333335</v>
      </c>
      <c r="X12" s="185">
        <f t="shared" si="1"/>
        <v>52618.89290941666</v>
      </c>
      <c r="Y12" s="185">
        <f t="shared" si="1"/>
        <v>3608.4599394166657</v>
      </c>
      <c r="Z12" s="185">
        <f t="shared" si="1"/>
        <v>5511.9205829999992</v>
      </c>
      <c r="AA12" s="185">
        <f t="shared" si="2"/>
        <v>0</v>
      </c>
      <c r="AB12" s="185">
        <f t="shared" si="2"/>
        <v>-1470.5410828333333</v>
      </c>
      <c r="AC12" s="185">
        <f t="shared" si="2"/>
        <v>-35973.336081999994</v>
      </c>
      <c r="AD12" s="185">
        <f t="shared" si="2"/>
        <v>-2109.8941174999991</v>
      </c>
      <c r="AE12" s="185">
        <f t="shared" si="2"/>
        <v>-3900.4895279999992</v>
      </c>
      <c r="AF12" s="18">
        <f t="shared" si="3"/>
        <v>0</v>
      </c>
      <c r="AG12" s="18">
        <f t="shared" si="3"/>
        <v>-7352.7054141666667</v>
      </c>
      <c r="AH12" s="18">
        <f t="shared" si="3"/>
        <v>-179866.68040999997</v>
      </c>
      <c r="AI12" s="18">
        <f t="shared" si="3"/>
        <v>-10549.470587499996</v>
      </c>
      <c r="AJ12" s="18">
        <f t="shared" si="3"/>
        <v>-19502.447639999995</v>
      </c>
      <c r="AK12" s="18">
        <f t="shared" si="6"/>
        <v>-217271.30405166664</v>
      </c>
      <c r="AL12" s="190">
        <v>0.21</v>
      </c>
      <c r="AM12" s="21">
        <f t="shared" si="4"/>
        <v>45626.973850849994</v>
      </c>
    </row>
    <row r="13" spans="1:39">
      <c r="A13" s="189">
        <v>43617</v>
      </c>
      <c r="B13" s="21">
        <v>206680.48</v>
      </c>
      <c r="C13" s="21">
        <v>315679.66000000003</v>
      </c>
      <c r="D13" s="21">
        <f>D12+68666.14</f>
        <v>9535333.5299999993</v>
      </c>
      <c r="E13" s="21">
        <v>649198.18999999994</v>
      </c>
      <c r="F13" s="21">
        <v>991649.88</v>
      </c>
      <c r="G13" s="19">
        <v>0</v>
      </c>
      <c r="H13" s="19">
        <v>1.0800000000000001E-2</v>
      </c>
      <c r="I13" s="19">
        <v>2.1100000000000001E-2</v>
      </c>
      <c r="J13" s="19">
        <v>2.7699999999999999E-2</v>
      </c>
      <c r="K13" s="19">
        <v>1.95E-2</v>
      </c>
      <c r="L13" s="18">
        <f t="shared" si="5"/>
        <v>0</v>
      </c>
      <c r="M13" s="21">
        <f t="shared" si="5"/>
        <v>284.11169400000006</v>
      </c>
      <c r="N13" s="21">
        <f t="shared" si="0"/>
        <v>16766.294790249998</v>
      </c>
      <c r="O13" s="21">
        <f t="shared" si="0"/>
        <v>1498.5658219166664</v>
      </c>
      <c r="P13" s="21">
        <f t="shared" si="0"/>
        <v>1611.431055</v>
      </c>
      <c r="Q13" s="19">
        <v>0</v>
      </c>
      <c r="R13" s="19">
        <v>6.6699999999999995E-2</v>
      </c>
      <c r="S13" s="19">
        <v>6.6699999999999995E-2</v>
      </c>
      <c r="T13" s="19">
        <v>6.6699999999999995E-2</v>
      </c>
      <c r="U13" s="19">
        <v>6.6699999999999995E-2</v>
      </c>
      <c r="V13" s="185">
        <f t="shared" si="1"/>
        <v>0</v>
      </c>
      <c r="W13" s="185">
        <f t="shared" si="1"/>
        <v>1754.6527768333335</v>
      </c>
      <c r="X13" s="185">
        <f t="shared" si="1"/>
        <v>53000.562204249989</v>
      </c>
      <c r="Y13" s="185">
        <f t="shared" si="1"/>
        <v>3608.4599394166657</v>
      </c>
      <c r="Z13" s="185">
        <f t="shared" si="1"/>
        <v>5511.9205829999992</v>
      </c>
      <c r="AA13" s="185">
        <f t="shared" si="2"/>
        <v>0</v>
      </c>
      <c r="AB13" s="185">
        <f t="shared" si="2"/>
        <v>-1470.5410828333333</v>
      </c>
      <c r="AC13" s="185">
        <f t="shared" si="2"/>
        <v>-36234.267413999987</v>
      </c>
      <c r="AD13" s="185">
        <f t="shared" si="2"/>
        <v>-2109.8941174999991</v>
      </c>
      <c r="AE13" s="185">
        <f t="shared" si="2"/>
        <v>-3900.4895279999992</v>
      </c>
      <c r="AF13" s="18">
        <f t="shared" si="3"/>
        <v>0</v>
      </c>
      <c r="AG13" s="18">
        <f t="shared" si="3"/>
        <v>-8823.2464970000001</v>
      </c>
      <c r="AH13" s="18">
        <f t="shared" si="3"/>
        <v>-216100.94782399997</v>
      </c>
      <c r="AI13" s="18">
        <f t="shared" si="3"/>
        <v>-12659.364704999996</v>
      </c>
      <c r="AJ13" s="18">
        <f t="shared" si="3"/>
        <v>-23402.937167999993</v>
      </c>
      <c r="AK13" s="18">
        <f t="shared" si="6"/>
        <v>-260986.49619399995</v>
      </c>
      <c r="AL13" s="190">
        <v>0.21</v>
      </c>
      <c r="AM13" s="21">
        <f t="shared" si="4"/>
        <v>54807.164200739986</v>
      </c>
    </row>
    <row r="14" spans="1:39">
      <c r="A14" s="189">
        <v>43647</v>
      </c>
      <c r="B14" s="21">
        <v>206680.48</v>
      </c>
      <c r="C14" s="21">
        <v>315679.66000000003</v>
      </c>
      <c r="D14" s="21">
        <v>9535333.5299999993</v>
      </c>
      <c r="E14" s="21">
        <v>649198.18999999994</v>
      </c>
      <c r="F14" s="21">
        <v>991649.88</v>
      </c>
      <c r="G14" s="19">
        <v>0</v>
      </c>
      <c r="H14" s="19">
        <v>1.0800000000000001E-2</v>
      </c>
      <c r="I14" s="19">
        <v>2.1100000000000001E-2</v>
      </c>
      <c r="J14" s="19">
        <v>2.7699999999999999E-2</v>
      </c>
      <c r="K14" s="19">
        <v>1.95E-2</v>
      </c>
      <c r="L14" s="18">
        <f t="shared" si="5"/>
        <v>0</v>
      </c>
      <c r="M14" s="21">
        <f t="shared" si="5"/>
        <v>284.11169400000006</v>
      </c>
      <c r="N14" s="21">
        <f t="shared" si="0"/>
        <v>16766.294790249998</v>
      </c>
      <c r="O14" s="21">
        <f t="shared" si="0"/>
        <v>1498.5658219166664</v>
      </c>
      <c r="P14" s="21">
        <f t="shared" si="0"/>
        <v>1611.431055</v>
      </c>
      <c r="Q14" s="19">
        <v>0</v>
      </c>
      <c r="R14" s="19">
        <v>6.6699999999999995E-2</v>
      </c>
      <c r="S14" s="19">
        <v>6.6699999999999995E-2</v>
      </c>
      <c r="T14" s="19">
        <v>6.6699999999999995E-2</v>
      </c>
      <c r="U14" s="19">
        <v>6.6699999999999995E-2</v>
      </c>
      <c r="V14" s="185">
        <f t="shared" si="1"/>
        <v>0</v>
      </c>
      <c r="W14" s="185">
        <f t="shared" si="1"/>
        <v>1754.6527768333335</v>
      </c>
      <c r="X14" s="185">
        <f t="shared" si="1"/>
        <v>53000.562204249989</v>
      </c>
      <c r="Y14" s="185">
        <f t="shared" si="1"/>
        <v>3608.4599394166657</v>
      </c>
      <c r="Z14" s="185">
        <f t="shared" si="1"/>
        <v>5511.9205829999992</v>
      </c>
      <c r="AA14" s="185">
        <f t="shared" si="2"/>
        <v>0</v>
      </c>
      <c r="AB14" s="185">
        <f t="shared" si="2"/>
        <v>-1470.5410828333333</v>
      </c>
      <c r="AC14" s="185">
        <f t="shared" si="2"/>
        <v>-36234.267413999987</v>
      </c>
      <c r="AD14" s="185">
        <f t="shared" si="2"/>
        <v>-2109.8941174999991</v>
      </c>
      <c r="AE14" s="185">
        <f t="shared" si="2"/>
        <v>-3900.4895279999992</v>
      </c>
      <c r="AF14" s="18">
        <f t="shared" si="3"/>
        <v>0</v>
      </c>
      <c r="AG14" s="18">
        <f t="shared" si="3"/>
        <v>-10293.787579833333</v>
      </c>
      <c r="AH14" s="18">
        <f t="shared" si="3"/>
        <v>-252335.21523799998</v>
      </c>
      <c r="AI14" s="18">
        <f t="shared" si="3"/>
        <v>-14769.258822499996</v>
      </c>
      <c r="AJ14" s="18">
        <f t="shared" si="3"/>
        <v>-27303.426695999991</v>
      </c>
      <c r="AK14" s="18">
        <f t="shared" si="6"/>
        <v>-304701.68833633332</v>
      </c>
      <c r="AL14" s="190">
        <v>0.21</v>
      </c>
      <c r="AM14" s="21">
        <f t="shared" si="4"/>
        <v>63987.354550629992</v>
      </c>
    </row>
    <row r="15" spans="1:39">
      <c r="A15" s="189">
        <v>43678</v>
      </c>
      <c r="B15" s="21">
        <v>206680.48</v>
      </c>
      <c r="C15" s="21">
        <v>315679.66000000003</v>
      </c>
      <c r="D15" s="21">
        <v>9535333.5299999993</v>
      </c>
      <c r="E15" s="21">
        <v>649198.18999999994</v>
      </c>
      <c r="F15" s="21">
        <v>991649.88</v>
      </c>
      <c r="G15" s="19">
        <v>0</v>
      </c>
      <c r="H15" s="19">
        <v>1.0800000000000001E-2</v>
      </c>
      <c r="I15" s="19">
        <v>2.1100000000000001E-2</v>
      </c>
      <c r="J15" s="19">
        <v>2.7699999999999999E-2</v>
      </c>
      <c r="K15" s="19">
        <v>1.95E-2</v>
      </c>
      <c r="L15" s="18">
        <f t="shared" si="5"/>
        <v>0</v>
      </c>
      <c r="M15" s="21">
        <f t="shared" si="5"/>
        <v>284.11169400000006</v>
      </c>
      <c r="N15" s="21">
        <f t="shared" si="0"/>
        <v>16766.294790249998</v>
      </c>
      <c r="O15" s="21">
        <f t="shared" si="0"/>
        <v>1498.5658219166664</v>
      </c>
      <c r="P15" s="21">
        <f t="shared" si="0"/>
        <v>1611.431055</v>
      </c>
      <c r="Q15" s="19">
        <v>0</v>
      </c>
      <c r="R15" s="19">
        <v>6.6699999999999995E-2</v>
      </c>
      <c r="S15" s="19">
        <v>6.6699999999999995E-2</v>
      </c>
      <c r="T15" s="19">
        <v>6.6699999999999995E-2</v>
      </c>
      <c r="U15" s="19">
        <v>6.6699999999999995E-2</v>
      </c>
      <c r="V15" s="185">
        <f t="shared" si="1"/>
        <v>0</v>
      </c>
      <c r="W15" s="185">
        <f t="shared" si="1"/>
        <v>1754.6527768333335</v>
      </c>
      <c r="X15" s="185">
        <f t="shared" si="1"/>
        <v>53000.562204249989</v>
      </c>
      <c r="Y15" s="185">
        <f t="shared" si="1"/>
        <v>3608.4599394166657</v>
      </c>
      <c r="Z15" s="185">
        <f t="shared" si="1"/>
        <v>5511.9205829999992</v>
      </c>
      <c r="AA15" s="185">
        <f t="shared" si="2"/>
        <v>0</v>
      </c>
      <c r="AB15" s="185">
        <f t="shared" si="2"/>
        <v>-1470.5410828333333</v>
      </c>
      <c r="AC15" s="185">
        <f t="shared" si="2"/>
        <v>-36234.267413999987</v>
      </c>
      <c r="AD15" s="185">
        <f t="shared" si="2"/>
        <v>-2109.8941174999991</v>
      </c>
      <c r="AE15" s="185">
        <f t="shared" si="2"/>
        <v>-3900.4895279999992</v>
      </c>
      <c r="AF15" s="18">
        <f t="shared" si="3"/>
        <v>0</v>
      </c>
      <c r="AG15" s="18">
        <f t="shared" si="3"/>
        <v>-11764.328662666667</v>
      </c>
      <c r="AH15" s="18">
        <f t="shared" si="3"/>
        <v>-288569.48265199998</v>
      </c>
      <c r="AI15" s="18">
        <f t="shared" si="3"/>
        <v>-16879.152939999996</v>
      </c>
      <c r="AJ15" s="18">
        <f t="shared" si="3"/>
        <v>-31203.91622399999</v>
      </c>
      <c r="AK15" s="18">
        <f t="shared" si="6"/>
        <v>-348416.88047866663</v>
      </c>
      <c r="AL15" s="190">
        <v>0.21</v>
      </c>
      <c r="AM15" s="21">
        <f t="shared" si="4"/>
        <v>73167.544900519992</v>
      </c>
    </row>
    <row r="16" spans="1:39">
      <c r="A16" s="189">
        <v>43709</v>
      </c>
      <c r="B16" s="21">
        <v>206680.48</v>
      </c>
      <c r="C16" s="21">
        <v>315679.66000000003</v>
      </c>
      <c r="D16" s="21">
        <v>9535333.5299999993</v>
      </c>
      <c r="E16" s="21">
        <v>649198.18999999994</v>
      </c>
      <c r="F16" s="21">
        <v>991649.88</v>
      </c>
      <c r="G16" s="19">
        <v>0</v>
      </c>
      <c r="H16" s="19">
        <v>1.0800000000000001E-2</v>
      </c>
      <c r="I16" s="19">
        <v>2.1100000000000001E-2</v>
      </c>
      <c r="J16" s="19">
        <v>2.7699999999999999E-2</v>
      </c>
      <c r="K16" s="19">
        <v>1.95E-2</v>
      </c>
      <c r="L16" s="18">
        <f t="shared" si="5"/>
        <v>0</v>
      </c>
      <c r="M16" s="21">
        <f t="shared" si="5"/>
        <v>284.11169400000006</v>
      </c>
      <c r="N16" s="21">
        <f t="shared" si="0"/>
        <v>16766.294790249998</v>
      </c>
      <c r="O16" s="21">
        <f t="shared" si="0"/>
        <v>1498.5658219166664</v>
      </c>
      <c r="P16" s="21">
        <f t="shared" si="0"/>
        <v>1611.431055</v>
      </c>
      <c r="Q16" s="19">
        <v>0</v>
      </c>
      <c r="R16" s="19">
        <v>6.6699999999999995E-2</v>
      </c>
      <c r="S16" s="19">
        <v>6.6699999999999995E-2</v>
      </c>
      <c r="T16" s="19">
        <v>6.6699999999999995E-2</v>
      </c>
      <c r="U16" s="19">
        <v>6.6699999999999995E-2</v>
      </c>
      <c r="V16" s="185">
        <f t="shared" si="1"/>
        <v>0</v>
      </c>
      <c r="W16" s="185">
        <f t="shared" si="1"/>
        <v>1754.6527768333335</v>
      </c>
      <c r="X16" s="185">
        <f t="shared" si="1"/>
        <v>53000.562204249989</v>
      </c>
      <c r="Y16" s="185">
        <f t="shared" si="1"/>
        <v>3608.4599394166657</v>
      </c>
      <c r="Z16" s="185">
        <f t="shared" si="1"/>
        <v>5511.9205829999992</v>
      </c>
      <c r="AA16" s="185">
        <f t="shared" si="2"/>
        <v>0</v>
      </c>
      <c r="AB16" s="185">
        <f t="shared" si="2"/>
        <v>-1470.5410828333333</v>
      </c>
      <c r="AC16" s="185">
        <f t="shared" si="2"/>
        <v>-36234.267413999987</v>
      </c>
      <c r="AD16" s="185">
        <f t="shared" si="2"/>
        <v>-2109.8941174999991</v>
      </c>
      <c r="AE16" s="185">
        <f t="shared" si="2"/>
        <v>-3900.4895279999992</v>
      </c>
      <c r="AF16" s="18">
        <f t="shared" si="3"/>
        <v>0</v>
      </c>
      <c r="AG16" s="18">
        <f t="shared" si="3"/>
        <v>-13234.8697455</v>
      </c>
      <c r="AH16" s="18">
        <f t="shared" si="3"/>
        <v>-324803.75006599998</v>
      </c>
      <c r="AI16" s="18">
        <f t="shared" si="3"/>
        <v>-18989.047057499996</v>
      </c>
      <c r="AJ16" s="18">
        <f t="shared" si="3"/>
        <v>-35104.405751999991</v>
      </c>
      <c r="AK16" s="18">
        <f t="shared" si="6"/>
        <v>-392132.07262099994</v>
      </c>
      <c r="AL16" s="190">
        <v>0.21</v>
      </c>
      <c r="AM16" s="21">
        <f t="shared" ref="AM16:AM22" si="7">SUM(AF16:AJ16)*-AL16</f>
        <v>82347.735250409984</v>
      </c>
    </row>
    <row r="17" spans="1:39">
      <c r="A17" s="189">
        <v>43739</v>
      </c>
      <c r="B17" s="21">
        <v>206680.48</v>
      </c>
      <c r="C17" s="21">
        <v>315679.66000000003</v>
      </c>
      <c r="D17" s="21">
        <v>9535333.5299999993</v>
      </c>
      <c r="E17" s="21">
        <v>649198.18999999994</v>
      </c>
      <c r="F17" s="21">
        <v>991649.88</v>
      </c>
      <c r="G17" s="19">
        <v>0</v>
      </c>
      <c r="H17" s="19">
        <v>1.0800000000000001E-2</v>
      </c>
      <c r="I17" s="19">
        <v>2.1100000000000001E-2</v>
      </c>
      <c r="J17" s="19">
        <v>2.7699999999999999E-2</v>
      </c>
      <c r="K17" s="19">
        <v>1.95E-2</v>
      </c>
      <c r="L17" s="18">
        <f t="shared" si="5"/>
        <v>0</v>
      </c>
      <c r="M17" s="21">
        <f t="shared" si="5"/>
        <v>284.11169400000006</v>
      </c>
      <c r="N17" s="21">
        <f t="shared" si="0"/>
        <v>16766.294790249998</v>
      </c>
      <c r="O17" s="21">
        <f t="shared" si="0"/>
        <v>1498.5658219166664</v>
      </c>
      <c r="P17" s="21">
        <f t="shared" si="0"/>
        <v>1611.431055</v>
      </c>
      <c r="Q17" s="19">
        <v>0</v>
      </c>
      <c r="R17" s="19">
        <v>6.6699999999999995E-2</v>
      </c>
      <c r="S17" s="19">
        <v>6.6699999999999995E-2</v>
      </c>
      <c r="T17" s="19">
        <v>6.6699999999999995E-2</v>
      </c>
      <c r="U17" s="19">
        <v>6.6699999999999995E-2</v>
      </c>
      <c r="V17" s="185">
        <f t="shared" si="1"/>
        <v>0</v>
      </c>
      <c r="W17" s="185">
        <f t="shared" si="1"/>
        <v>1754.6527768333335</v>
      </c>
      <c r="X17" s="185">
        <f t="shared" si="1"/>
        <v>53000.562204249989</v>
      </c>
      <c r="Y17" s="185">
        <f t="shared" si="1"/>
        <v>3608.4599394166657</v>
      </c>
      <c r="Z17" s="185">
        <f t="shared" si="1"/>
        <v>5511.9205829999992</v>
      </c>
      <c r="AA17" s="185">
        <f t="shared" si="2"/>
        <v>0</v>
      </c>
      <c r="AB17" s="185">
        <f t="shared" si="2"/>
        <v>-1470.5410828333333</v>
      </c>
      <c r="AC17" s="185">
        <f t="shared" si="2"/>
        <v>-36234.267413999987</v>
      </c>
      <c r="AD17" s="185">
        <f t="shared" si="2"/>
        <v>-2109.8941174999991</v>
      </c>
      <c r="AE17" s="185">
        <f t="shared" si="2"/>
        <v>-3900.4895279999992</v>
      </c>
      <c r="AF17" s="18">
        <f t="shared" si="3"/>
        <v>0</v>
      </c>
      <c r="AG17" s="18">
        <f t="shared" si="3"/>
        <v>-14705.410828333333</v>
      </c>
      <c r="AH17" s="18">
        <f t="shared" si="3"/>
        <v>-361038.01747999998</v>
      </c>
      <c r="AI17" s="18">
        <f t="shared" si="3"/>
        <v>-21098.941174999996</v>
      </c>
      <c r="AJ17" s="18">
        <f t="shared" si="3"/>
        <v>-39004.89527999999</v>
      </c>
      <c r="AK17" s="18">
        <f t="shared" si="6"/>
        <v>-435847.26476333331</v>
      </c>
      <c r="AL17" s="190">
        <v>0.21</v>
      </c>
      <c r="AM17" s="21">
        <f t="shared" si="7"/>
        <v>91527.92560029999</v>
      </c>
    </row>
    <row r="18" spans="1:39">
      <c r="A18" s="189">
        <v>43770</v>
      </c>
      <c r="B18" s="21">
        <v>206680.48</v>
      </c>
      <c r="C18" s="21">
        <v>315679.66000000003</v>
      </c>
      <c r="D18" s="21">
        <v>9535333.5299999993</v>
      </c>
      <c r="E18" s="21">
        <v>649198.18999999994</v>
      </c>
      <c r="F18" s="21">
        <v>991649.88</v>
      </c>
      <c r="G18" s="19">
        <v>0</v>
      </c>
      <c r="H18" s="19">
        <v>1.0800000000000001E-2</v>
      </c>
      <c r="I18" s="19">
        <v>2.1100000000000001E-2</v>
      </c>
      <c r="J18" s="19">
        <v>2.7699999999999999E-2</v>
      </c>
      <c r="K18" s="19">
        <v>1.95E-2</v>
      </c>
      <c r="L18" s="18">
        <f t="shared" si="5"/>
        <v>0</v>
      </c>
      <c r="M18" s="21">
        <f t="shared" si="5"/>
        <v>284.11169400000006</v>
      </c>
      <c r="N18" s="21">
        <f t="shared" si="0"/>
        <v>16766.294790249998</v>
      </c>
      <c r="O18" s="21">
        <f t="shared" si="0"/>
        <v>1498.5658219166664</v>
      </c>
      <c r="P18" s="21">
        <f t="shared" si="0"/>
        <v>1611.431055</v>
      </c>
      <c r="Q18" s="19">
        <v>0</v>
      </c>
      <c r="R18" s="19">
        <v>6.6699999999999995E-2</v>
      </c>
      <c r="S18" s="19">
        <v>6.6699999999999995E-2</v>
      </c>
      <c r="T18" s="19">
        <v>6.6699999999999995E-2</v>
      </c>
      <c r="U18" s="19">
        <v>6.6699999999999995E-2</v>
      </c>
      <c r="V18" s="185">
        <f t="shared" si="1"/>
        <v>0</v>
      </c>
      <c r="W18" s="185">
        <f t="shared" si="1"/>
        <v>1754.6527768333335</v>
      </c>
      <c r="X18" s="185">
        <f t="shared" si="1"/>
        <v>53000.562204249989</v>
      </c>
      <c r="Y18" s="185">
        <f t="shared" si="1"/>
        <v>3608.4599394166657</v>
      </c>
      <c r="Z18" s="185">
        <f t="shared" si="1"/>
        <v>5511.9205829999992</v>
      </c>
      <c r="AA18" s="185">
        <f t="shared" si="2"/>
        <v>0</v>
      </c>
      <c r="AB18" s="185">
        <f t="shared" si="2"/>
        <v>-1470.5410828333333</v>
      </c>
      <c r="AC18" s="185">
        <f t="shared" si="2"/>
        <v>-36234.267413999987</v>
      </c>
      <c r="AD18" s="185">
        <f t="shared" si="2"/>
        <v>-2109.8941174999991</v>
      </c>
      <c r="AE18" s="185">
        <f t="shared" si="2"/>
        <v>-3900.4895279999992</v>
      </c>
      <c r="AF18" s="18">
        <f t="shared" si="3"/>
        <v>0</v>
      </c>
      <c r="AG18" s="18">
        <f t="shared" si="3"/>
        <v>-16175.951911166667</v>
      </c>
      <c r="AH18" s="18">
        <f t="shared" si="3"/>
        <v>-397272.28489399998</v>
      </c>
      <c r="AI18" s="18">
        <f t="shared" si="3"/>
        <v>-23208.835292499996</v>
      </c>
      <c r="AJ18" s="18">
        <f t="shared" si="3"/>
        <v>-42905.384807999988</v>
      </c>
      <c r="AK18" s="18">
        <f t="shared" si="6"/>
        <v>-479562.45690566662</v>
      </c>
      <c r="AL18" s="190">
        <v>0.21</v>
      </c>
      <c r="AM18" s="21">
        <f t="shared" si="7"/>
        <v>100708.11595018998</v>
      </c>
    </row>
    <row r="19" spans="1:39">
      <c r="A19" s="189">
        <v>43800</v>
      </c>
      <c r="B19" s="21">
        <v>206680.48</v>
      </c>
      <c r="C19" s="21">
        <v>315679.66000000003</v>
      </c>
      <c r="D19" s="21">
        <v>9535333.5299999993</v>
      </c>
      <c r="E19" s="21">
        <v>649198.18999999994</v>
      </c>
      <c r="F19" s="21">
        <v>991649.88</v>
      </c>
      <c r="G19" s="19">
        <v>0</v>
      </c>
      <c r="H19" s="19">
        <v>1.0800000000000001E-2</v>
      </c>
      <c r="I19" s="19">
        <v>2.1100000000000001E-2</v>
      </c>
      <c r="J19" s="19">
        <v>2.7699999999999999E-2</v>
      </c>
      <c r="K19" s="19">
        <v>1.95E-2</v>
      </c>
      <c r="L19" s="18">
        <f t="shared" si="5"/>
        <v>0</v>
      </c>
      <c r="M19" s="21">
        <f t="shared" si="5"/>
        <v>284.11169400000006</v>
      </c>
      <c r="N19" s="21">
        <f t="shared" si="0"/>
        <v>16766.294790249998</v>
      </c>
      <c r="O19" s="21">
        <f t="shared" si="0"/>
        <v>1498.5658219166664</v>
      </c>
      <c r="P19" s="21">
        <f t="shared" si="0"/>
        <v>1611.431055</v>
      </c>
      <c r="Q19" s="19">
        <v>0</v>
      </c>
      <c r="R19" s="19">
        <v>6.6699999999999995E-2</v>
      </c>
      <c r="S19" s="19">
        <v>6.6699999999999995E-2</v>
      </c>
      <c r="T19" s="19">
        <v>6.6699999999999995E-2</v>
      </c>
      <c r="U19" s="19">
        <v>6.6699999999999995E-2</v>
      </c>
      <c r="V19" s="185">
        <f t="shared" si="1"/>
        <v>0</v>
      </c>
      <c r="W19" s="185">
        <f t="shared" si="1"/>
        <v>1754.6527768333335</v>
      </c>
      <c r="X19" s="185">
        <f t="shared" si="1"/>
        <v>53000.562204249989</v>
      </c>
      <c r="Y19" s="185">
        <f t="shared" si="1"/>
        <v>3608.4599394166657</v>
      </c>
      <c r="Z19" s="185">
        <f t="shared" si="1"/>
        <v>5511.9205829999992</v>
      </c>
      <c r="AA19" s="185">
        <f t="shared" si="2"/>
        <v>0</v>
      </c>
      <c r="AB19" s="185">
        <f t="shared" si="2"/>
        <v>-1470.5410828333333</v>
      </c>
      <c r="AC19" s="185">
        <f t="shared" si="2"/>
        <v>-36234.267413999987</v>
      </c>
      <c r="AD19" s="185">
        <f t="shared" si="2"/>
        <v>-2109.8941174999991</v>
      </c>
      <c r="AE19" s="185">
        <f t="shared" si="2"/>
        <v>-3900.4895279999992</v>
      </c>
      <c r="AF19" s="18">
        <f t="shared" si="3"/>
        <v>0</v>
      </c>
      <c r="AG19" s="18">
        <f t="shared" si="3"/>
        <v>-17646.492994</v>
      </c>
      <c r="AH19" s="18">
        <f t="shared" si="3"/>
        <v>-433506.55230799998</v>
      </c>
      <c r="AI19" s="18">
        <f t="shared" si="3"/>
        <v>-25318.729409999996</v>
      </c>
      <c r="AJ19" s="18">
        <f t="shared" si="3"/>
        <v>-46805.874335999986</v>
      </c>
      <c r="AK19" s="18">
        <f t="shared" si="6"/>
        <v>-523277.64904799999</v>
      </c>
      <c r="AL19" s="190">
        <v>0.21</v>
      </c>
      <c r="AM19" s="21">
        <f t="shared" si="7"/>
        <v>109888.30630007999</v>
      </c>
    </row>
    <row r="20" spans="1:39">
      <c r="A20" s="189">
        <v>43831</v>
      </c>
      <c r="B20" s="21">
        <v>206680.48</v>
      </c>
      <c r="C20" s="21">
        <v>315679.66000000003</v>
      </c>
      <c r="D20" s="21">
        <v>9535333.5299999993</v>
      </c>
      <c r="E20" s="21">
        <v>649198.18999999994</v>
      </c>
      <c r="F20" s="21">
        <v>991649.88</v>
      </c>
      <c r="G20" s="19">
        <v>0</v>
      </c>
      <c r="H20" s="19">
        <v>1.0800000000000001E-2</v>
      </c>
      <c r="I20" s="19">
        <v>2.1100000000000001E-2</v>
      </c>
      <c r="J20" s="19">
        <v>2.7699999999999999E-2</v>
      </c>
      <c r="K20" s="19">
        <v>1.95E-2</v>
      </c>
      <c r="L20" s="18">
        <f t="shared" si="5"/>
        <v>0</v>
      </c>
      <c r="M20" s="21">
        <f t="shared" si="5"/>
        <v>284.11169400000006</v>
      </c>
      <c r="N20" s="21">
        <f t="shared" si="0"/>
        <v>16766.294790249998</v>
      </c>
      <c r="O20" s="21">
        <f t="shared" si="0"/>
        <v>1498.5658219166664</v>
      </c>
      <c r="P20" s="21">
        <f t="shared" si="0"/>
        <v>1611.431055</v>
      </c>
      <c r="Q20" s="19">
        <v>0</v>
      </c>
      <c r="R20" s="19">
        <v>6.6699999999999995E-2</v>
      </c>
      <c r="S20" s="19">
        <v>6.6699999999999995E-2</v>
      </c>
      <c r="T20" s="19">
        <v>6.6699999999999995E-2</v>
      </c>
      <c r="U20" s="19">
        <v>6.6699999999999995E-2</v>
      </c>
      <c r="V20" s="185">
        <f t="shared" si="1"/>
        <v>0</v>
      </c>
      <c r="W20" s="185">
        <f t="shared" si="1"/>
        <v>1754.6527768333335</v>
      </c>
      <c r="X20" s="185">
        <f t="shared" si="1"/>
        <v>53000.562204249989</v>
      </c>
      <c r="Y20" s="185">
        <f t="shared" si="1"/>
        <v>3608.4599394166657</v>
      </c>
      <c r="Z20" s="185">
        <f t="shared" si="1"/>
        <v>5511.9205829999992</v>
      </c>
      <c r="AA20" s="185">
        <f t="shared" si="2"/>
        <v>0</v>
      </c>
      <c r="AB20" s="185">
        <f t="shared" si="2"/>
        <v>-1470.5410828333333</v>
      </c>
      <c r="AC20" s="185">
        <f t="shared" si="2"/>
        <v>-36234.267413999987</v>
      </c>
      <c r="AD20" s="185">
        <f t="shared" si="2"/>
        <v>-2109.8941174999991</v>
      </c>
      <c r="AE20" s="185">
        <f t="shared" si="2"/>
        <v>-3900.4895279999992</v>
      </c>
      <c r="AF20" s="18">
        <f t="shared" si="3"/>
        <v>0</v>
      </c>
      <c r="AG20" s="18">
        <f t="shared" si="3"/>
        <v>-19117.034076833334</v>
      </c>
      <c r="AH20" s="18">
        <f t="shared" si="3"/>
        <v>-469740.81972199999</v>
      </c>
      <c r="AI20" s="18">
        <f t="shared" si="3"/>
        <v>-27428.623527499996</v>
      </c>
      <c r="AJ20" s="18">
        <f t="shared" si="3"/>
        <v>-50706.363863999984</v>
      </c>
      <c r="AK20" s="18">
        <f t="shared" si="6"/>
        <v>-566992.84119033336</v>
      </c>
      <c r="AL20" s="190">
        <v>0.21</v>
      </c>
      <c r="AM20" s="21">
        <f t="shared" si="7"/>
        <v>119068.49664996999</v>
      </c>
    </row>
    <row r="21" spans="1:39">
      <c r="A21" s="189">
        <v>43862</v>
      </c>
      <c r="B21" s="21">
        <v>206680.48</v>
      </c>
      <c r="C21" s="21">
        <v>315679.66000000003</v>
      </c>
      <c r="D21" s="21">
        <v>9535333.5299999993</v>
      </c>
      <c r="E21" s="21">
        <v>649198.18999999994</v>
      </c>
      <c r="F21" s="21">
        <v>991649.88</v>
      </c>
      <c r="G21" s="19">
        <v>0</v>
      </c>
      <c r="H21" s="19">
        <v>1.0800000000000001E-2</v>
      </c>
      <c r="I21" s="19">
        <v>2.1100000000000001E-2</v>
      </c>
      <c r="J21" s="19">
        <v>2.7699999999999999E-2</v>
      </c>
      <c r="K21" s="19">
        <v>1.95E-2</v>
      </c>
      <c r="L21" s="18">
        <f t="shared" si="5"/>
        <v>0</v>
      </c>
      <c r="M21" s="21">
        <f t="shared" si="5"/>
        <v>284.11169400000006</v>
      </c>
      <c r="N21" s="21">
        <f t="shared" si="0"/>
        <v>16766.294790249998</v>
      </c>
      <c r="O21" s="21">
        <f t="shared" si="0"/>
        <v>1498.5658219166664</v>
      </c>
      <c r="P21" s="21">
        <f t="shared" si="0"/>
        <v>1611.431055</v>
      </c>
      <c r="Q21" s="19">
        <v>0</v>
      </c>
      <c r="R21" s="19">
        <v>6.6699999999999995E-2</v>
      </c>
      <c r="S21" s="19">
        <v>6.6699999999999995E-2</v>
      </c>
      <c r="T21" s="19">
        <v>6.6699999999999995E-2</v>
      </c>
      <c r="U21" s="19">
        <v>6.6699999999999995E-2</v>
      </c>
      <c r="V21" s="185">
        <f t="shared" si="1"/>
        <v>0</v>
      </c>
      <c r="W21" s="185">
        <f t="shared" si="1"/>
        <v>1754.6527768333335</v>
      </c>
      <c r="X21" s="185">
        <f t="shared" si="1"/>
        <v>53000.562204249989</v>
      </c>
      <c r="Y21" s="185">
        <f t="shared" si="1"/>
        <v>3608.4599394166657</v>
      </c>
      <c r="Z21" s="185">
        <f t="shared" si="1"/>
        <v>5511.9205829999992</v>
      </c>
      <c r="AA21" s="185">
        <f t="shared" si="2"/>
        <v>0</v>
      </c>
      <c r="AB21" s="185">
        <f t="shared" si="2"/>
        <v>-1470.5410828333333</v>
      </c>
      <c r="AC21" s="185">
        <f t="shared" si="2"/>
        <v>-36234.267413999987</v>
      </c>
      <c r="AD21" s="185">
        <f t="shared" si="2"/>
        <v>-2109.8941174999991</v>
      </c>
      <c r="AE21" s="185">
        <f t="shared" si="2"/>
        <v>-3900.4895279999992</v>
      </c>
      <c r="AF21" s="18">
        <f t="shared" si="3"/>
        <v>0</v>
      </c>
      <c r="AG21" s="18">
        <f t="shared" si="3"/>
        <v>-20587.575159666667</v>
      </c>
      <c r="AH21" s="18">
        <f t="shared" si="3"/>
        <v>-505975.08713599999</v>
      </c>
      <c r="AI21" s="18">
        <f t="shared" si="3"/>
        <v>-29538.517644999996</v>
      </c>
      <c r="AJ21" s="18">
        <f t="shared" si="3"/>
        <v>-54606.853391999983</v>
      </c>
      <c r="AK21" s="18">
        <f t="shared" si="6"/>
        <v>-610708.03333266662</v>
      </c>
      <c r="AL21" s="190">
        <v>0.21</v>
      </c>
      <c r="AM21" s="21">
        <f t="shared" si="7"/>
        <v>128248.68699985999</v>
      </c>
    </row>
    <row r="22" spans="1:39">
      <c r="A22" s="189">
        <v>43891</v>
      </c>
      <c r="B22" s="21">
        <v>206680.48</v>
      </c>
      <c r="C22" s="21">
        <v>315679.66000000003</v>
      </c>
      <c r="D22" s="21">
        <v>9535333.5299999993</v>
      </c>
      <c r="E22" s="21">
        <v>649198.18999999994</v>
      </c>
      <c r="F22" s="21">
        <v>991649.88</v>
      </c>
      <c r="G22" s="19">
        <v>0</v>
      </c>
      <c r="H22" s="19">
        <v>1.0800000000000001E-2</v>
      </c>
      <c r="I22" s="19">
        <v>2.1100000000000001E-2</v>
      </c>
      <c r="J22" s="19">
        <v>2.7699999999999999E-2</v>
      </c>
      <c r="K22" s="19">
        <v>1.95E-2</v>
      </c>
      <c r="L22" s="18">
        <f t="shared" si="5"/>
        <v>0</v>
      </c>
      <c r="M22" s="21">
        <f t="shared" si="5"/>
        <v>284.11169400000006</v>
      </c>
      <c r="N22" s="21">
        <f t="shared" si="0"/>
        <v>16766.294790249998</v>
      </c>
      <c r="O22" s="21">
        <f t="shared" si="0"/>
        <v>1498.5658219166664</v>
      </c>
      <c r="P22" s="21">
        <f t="shared" si="0"/>
        <v>1611.431055</v>
      </c>
      <c r="Q22" s="19">
        <v>0</v>
      </c>
      <c r="R22" s="19">
        <v>6.6699999999999995E-2</v>
      </c>
      <c r="S22" s="19">
        <v>6.6699999999999995E-2</v>
      </c>
      <c r="T22" s="19">
        <v>6.6699999999999995E-2</v>
      </c>
      <c r="U22" s="19">
        <v>6.6699999999999995E-2</v>
      </c>
      <c r="V22" s="185">
        <f t="shared" si="1"/>
        <v>0</v>
      </c>
      <c r="W22" s="185">
        <f t="shared" si="1"/>
        <v>1754.6527768333335</v>
      </c>
      <c r="X22" s="185">
        <f t="shared" si="1"/>
        <v>53000.562204249989</v>
      </c>
      <c r="Y22" s="185">
        <f t="shared" si="1"/>
        <v>3608.4599394166657</v>
      </c>
      <c r="Z22" s="185">
        <f t="shared" si="1"/>
        <v>5511.9205829999992</v>
      </c>
      <c r="AA22" s="185">
        <f t="shared" si="2"/>
        <v>0</v>
      </c>
      <c r="AB22" s="185">
        <f t="shared" si="2"/>
        <v>-1470.5410828333333</v>
      </c>
      <c r="AC22" s="185">
        <f t="shared" si="2"/>
        <v>-36234.267413999987</v>
      </c>
      <c r="AD22" s="185">
        <f t="shared" si="2"/>
        <v>-2109.8941174999991</v>
      </c>
      <c r="AE22" s="185">
        <f t="shared" si="2"/>
        <v>-3900.4895279999992</v>
      </c>
      <c r="AF22" s="18">
        <f t="shared" si="3"/>
        <v>0</v>
      </c>
      <c r="AG22" s="18">
        <f t="shared" si="3"/>
        <v>-22058.1162425</v>
      </c>
      <c r="AH22" s="18">
        <f t="shared" si="3"/>
        <v>-542209.35454999993</v>
      </c>
      <c r="AI22" s="18">
        <f t="shared" si="3"/>
        <v>-31648.411762499996</v>
      </c>
      <c r="AJ22" s="18">
        <f t="shared" si="3"/>
        <v>-58507.342919999981</v>
      </c>
      <c r="AK22" s="18">
        <f t="shared" si="6"/>
        <v>-654423.22547499987</v>
      </c>
      <c r="AL22" s="190">
        <v>0.21</v>
      </c>
      <c r="AM22" s="21">
        <f t="shared" si="7"/>
        <v>137428.87734974996</v>
      </c>
    </row>
    <row r="23" spans="1:39">
      <c r="A23" s="189">
        <v>43922</v>
      </c>
      <c r="B23" s="21">
        <v>206680.48</v>
      </c>
      <c r="C23" s="21">
        <v>315679.66000000003</v>
      </c>
      <c r="D23" s="21">
        <v>9535333.5299999993</v>
      </c>
      <c r="E23" s="21">
        <v>649198.18999999994</v>
      </c>
      <c r="F23" s="21">
        <v>991649.88</v>
      </c>
      <c r="G23" s="19">
        <v>0</v>
      </c>
      <c r="H23" s="19">
        <v>1.0800000000000001E-2</v>
      </c>
      <c r="I23" s="19">
        <v>2.1100000000000001E-2</v>
      </c>
      <c r="J23" s="19">
        <v>2.7699999999999999E-2</v>
      </c>
      <c r="K23" s="19">
        <v>1.95E-2</v>
      </c>
      <c r="L23" s="18">
        <f t="shared" si="5"/>
        <v>0</v>
      </c>
      <c r="M23" s="21">
        <f t="shared" si="5"/>
        <v>284.11169400000006</v>
      </c>
      <c r="N23" s="21">
        <f t="shared" si="0"/>
        <v>16766.294790249998</v>
      </c>
      <c r="O23" s="21">
        <f t="shared" si="0"/>
        <v>1498.5658219166664</v>
      </c>
      <c r="P23" s="21">
        <f t="shared" si="0"/>
        <v>1611.431055</v>
      </c>
      <c r="Q23" s="19">
        <v>0</v>
      </c>
      <c r="R23" s="19">
        <v>6.6699999999999995E-2</v>
      </c>
      <c r="S23" s="19">
        <v>6.6699999999999995E-2</v>
      </c>
      <c r="T23" s="19">
        <v>6.6699999999999995E-2</v>
      </c>
      <c r="U23" s="19">
        <v>6.6699999999999995E-2</v>
      </c>
      <c r="V23" s="185">
        <f t="shared" si="1"/>
        <v>0</v>
      </c>
      <c r="W23" s="185">
        <f t="shared" si="1"/>
        <v>1754.6527768333335</v>
      </c>
      <c r="X23" s="185">
        <f t="shared" si="1"/>
        <v>53000.562204249989</v>
      </c>
      <c r="Y23" s="185">
        <f t="shared" si="1"/>
        <v>3608.4599394166657</v>
      </c>
      <c r="Z23" s="185">
        <f t="shared" si="1"/>
        <v>5511.9205829999992</v>
      </c>
      <c r="AA23" s="185">
        <f t="shared" si="2"/>
        <v>0</v>
      </c>
      <c r="AB23" s="185">
        <f t="shared" si="2"/>
        <v>-1470.5410828333333</v>
      </c>
      <c r="AC23" s="185">
        <f t="shared" si="2"/>
        <v>-36234.267413999987</v>
      </c>
      <c r="AD23" s="185">
        <f t="shared" si="2"/>
        <v>-2109.8941174999991</v>
      </c>
      <c r="AE23" s="185">
        <f t="shared" si="2"/>
        <v>-3900.4895279999992</v>
      </c>
      <c r="AF23" s="18">
        <f t="shared" si="3"/>
        <v>0</v>
      </c>
      <c r="AG23" s="18">
        <f t="shared" si="3"/>
        <v>-23528.657325333334</v>
      </c>
      <c r="AH23" s="18">
        <f t="shared" si="3"/>
        <v>-578443.62196399993</v>
      </c>
      <c r="AI23" s="18">
        <f t="shared" si="3"/>
        <v>-33758.305879999993</v>
      </c>
      <c r="AJ23" s="18">
        <f t="shared" si="3"/>
        <v>-62407.832447999979</v>
      </c>
      <c r="AK23" s="18">
        <f t="shared" si="6"/>
        <v>-698138.41761733324</v>
      </c>
      <c r="AL23" s="190">
        <v>0.21</v>
      </c>
      <c r="AM23" s="21">
        <f>SUM(AF23:AJ23)*-AL23</f>
        <v>146609.06769963997</v>
      </c>
    </row>
    <row r="24" spans="1:39">
      <c r="A24" s="189">
        <v>43952</v>
      </c>
      <c r="B24" s="21">
        <v>206680.48</v>
      </c>
      <c r="C24" s="21">
        <v>315679.66000000003</v>
      </c>
      <c r="D24" s="21">
        <v>9535333.5299999993</v>
      </c>
      <c r="E24" s="21">
        <v>649198.18999999994</v>
      </c>
      <c r="F24" s="21">
        <v>991649.88</v>
      </c>
      <c r="G24" s="19">
        <v>0</v>
      </c>
      <c r="H24" s="19">
        <v>1.0800000000000001E-2</v>
      </c>
      <c r="I24" s="19">
        <v>2.1100000000000001E-2</v>
      </c>
      <c r="J24" s="19">
        <v>2.7699999999999999E-2</v>
      </c>
      <c r="K24" s="19">
        <v>1.95E-2</v>
      </c>
      <c r="L24" s="18">
        <f t="shared" si="5"/>
        <v>0</v>
      </c>
      <c r="M24" s="21">
        <f t="shared" si="5"/>
        <v>284.11169400000006</v>
      </c>
      <c r="N24" s="21">
        <f t="shared" si="5"/>
        <v>16766.294790249998</v>
      </c>
      <c r="O24" s="21">
        <f t="shared" si="5"/>
        <v>1498.5658219166664</v>
      </c>
      <c r="P24" s="21">
        <f t="shared" si="5"/>
        <v>1611.431055</v>
      </c>
      <c r="Q24" s="19">
        <v>0</v>
      </c>
      <c r="R24" s="19">
        <v>6.6699999999999995E-2</v>
      </c>
      <c r="S24" s="19">
        <v>6.6699999999999995E-2</v>
      </c>
      <c r="T24" s="19">
        <v>6.6699999999999995E-2</v>
      </c>
      <c r="U24" s="19">
        <v>6.6699999999999995E-2</v>
      </c>
      <c r="V24" s="185">
        <f t="shared" ref="V24:Z43" si="8">B24*Q24/12</f>
        <v>0</v>
      </c>
      <c r="W24" s="185">
        <f t="shared" si="8"/>
        <v>1754.6527768333335</v>
      </c>
      <c r="X24" s="185">
        <f t="shared" si="8"/>
        <v>53000.562204249989</v>
      </c>
      <c r="Y24" s="185">
        <f t="shared" si="8"/>
        <v>3608.4599394166657</v>
      </c>
      <c r="Z24" s="185">
        <f t="shared" si="8"/>
        <v>5511.9205829999992</v>
      </c>
      <c r="AA24" s="185">
        <f t="shared" ref="AA24:AE43" si="9">L24-V24</f>
        <v>0</v>
      </c>
      <c r="AB24" s="185">
        <f t="shared" si="9"/>
        <v>-1470.5410828333333</v>
      </c>
      <c r="AC24" s="185">
        <f t="shared" si="9"/>
        <v>-36234.267413999987</v>
      </c>
      <c r="AD24" s="185">
        <f t="shared" si="9"/>
        <v>-2109.8941174999991</v>
      </c>
      <c r="AE24" s="185">
        <f t="shared" si="9"/>
        <v>-3900.4895279999992</v>
      </c>
      <c r="AF24" s="18">
        <f t="shared" ref="AF24:AJ39" si="10">AF23+AA24</f>
        <v>0</v>
      </c>
      <c r="AG24" s="18">
        <f t="shared" si="10"/>
        <v>-24999.198408166667</v>
      </c>
      <c r="AH24" s="18">
        <f t="shared" si="10"/>
        <v>-614677.88937799993</v>
      </c>
      <c r="AI24" s="18">
        <f t="shared" si="10"/>
        <v>-35868.199997499993</v>
      </c>
      <c r="AJ24" s="18">
        <f t="shared" si="10"/>
        <v>-66308.321975999977</v>
      </c>
      <c r="AK24" s="18">
        <f t="shared" si="6"/>
        <v>-741853.60975966649</v>
      </c>
      <c r="AL24" s="190">
        <v>0.21</v>
      </c>
      <c r="AM24" s="21">
        <f t="shared" ref="AM24:AM43" si="11">SUM(AG24:AJ24)*-AL24</f>
        <v>155789.25804952995</v>
      </c>
    </row>
    <row r="25" spans="1:39">
      <c r="A25" s="189">
        <v>43983</v>
      </c>
      <c r="B25" s="21">
        <v>206680.48</v>
      </c>
      <c r="C25" s="21">
        <v>315679.66000000003</v>
      </c>
      <c r="D25" s="21">
        <v>9535333.5299999993</v>
      </c>
      <c r="E25" s="21">
        <v>649198.18999999994</v>
      </c>
      <c r="F25" s="21">
        <v>991649.88</v>
      </c>
      <c r="G25" s="19">
        <v>0</v>
      </c>
      <c r="H25" s="19">
        <v>1.0800000000000001E-2</v>
      </c>
      <c r="I25" s="19">
        <v>2.1100000000000001E-2</v>
      </c>
      <c r="J25" s="19">
        <v>2.7699999999999999E-2</v>
      </c>
      <c r="K25" s="19">
        <v>1.95E-2</v>
      </c>
      <c r="L25" s="18">
        <f t="shared" si="5"/>
        <v>0</v>
      </c>
      <c r="M25" s="21">
        <f t="shared" si="5"/>
        <v>284.11169400000006</v>
      </c>
      <c r="N25" s="21">
        <f t="shared" si="5"/>
        <v>16766.294790249998</v>
      </c>
      <c r="O25" s="21">
        <f t="shared" si="5"/>
        <v>1498.5658219166664</v>
      </c>
      <c r="P25" s="21">
        <f t="shared" si="5"/>
        <v>1611.431055</v>
      </c>
      <c r="Q25" s="19">
        <v>0</v>
      </c>
      <c r="R25" s="19">
        <v>6.6699999999999995E-2</v>
      </c>
      <c r="S25" s="19">
        <v>6.6699999999999995E-2</v>
      </c>
      <c r="T25" s="19">
        <v>6.6699999999999995E-2</v>
      </c>
      <c r="U25" s="19">
        <v>6.6699999999999995E-2</v>
      </c>
      <c r="V25" s="185">
        <f t="shared" si="8"/>
        <v>0</v>
      </c>
      <c r="W25" s="185">
        <f t="shared" si="8"/>
        <v>1754.6527768333335</v>
      </c>
      <c r="X25" s="185">
        <f t="shared" si="8"/>
        <v>53000.562204249989</v>
      </c>
      <c r="Y25" s="185">
        <f t="shared" si="8"/>
        <v>3608.4599394166657</v>
      </c>
      <c r="Z25" s="185">
        <f t="shared" si="8"/>
        <v>5511.9205829999992</v>
      </c>
      <c r="AA25" s="185">
        <f t="shared" si="9"/>
        <v>0</v>
      </c>
      <c r="AB25" s="185">
        <f t="shared" si="9"/>
        <v>-1470.5410828333333</v>
      </c>
      <c r="AC25" s="185">
        <f t="shared" si="9"/>
        <v>-36234.267413999987</v>
      </c>
      <c r="AD25" s="185">
        <f t="shared" si="9"/>
        <v>-2109.8941174999991</v>
      </c>
      <c r="AE25" s="185">
        <f t="shared" si="9"/>
        <v>-3900.4895279999992</v>
      </c>
      <c r="AF25" s="18">
        <f t="shared" si="10"/>
        <v>0</v>
      </c>
      <c r="AG25" s="18">
        <f t="shared" si="10"/>
        <v>-26469.739491</v>
      </c>
      <c r="AH25" s="18">
        <f t="shared" si="10"/>
        <v>-650912.15679199994</v>
      </c>
      <c r="AI25" s="18">
        <f t="shared" si="10"/>
        <v>-37978.094114999993</v>
      </c>
      <c r="AJ25" s="18">
        <f t="shared" si="10"/>
        <v>-70208.811503999983</v>
      </c>
      <c r="AK25" s="18">
        <f t="shared" si="6"/>
        <v>-785568.80190199986</v>
      </c>
      <c r="AL25" s="190">
        <v>0.21</v>
      </c>
      <c r="AM25" s="21">
        <f t="shared" si="11"/>
        <v>164969.44839941995</v>
      </c>
    </row>
    <row r="26" spans="1:39">
      <c r="A26" s="189">
        <v>44013</v>
      </c>
      <c r="B26" s="21">
        <v>206680.48</v>
      </c>
      <c r="C26" s="21">
        <v>315679.66000000003</v>
      </c>
      <c r="D26" s="21">
        <v>9535333.5299999993</v>
      </c>
      <c r="E26" s="21">
        <v>649198.18999999994</v>
      </c>
      <c r="F26" s="21">
        <v>991649.88</v>
      </c>
      <c r="G26" s="19">
        <v>0</v>
      </c>
      <c r="H26" s="19">
        <v>1.0800000000000001E-2</v>
      </c>
      <c r="I26" s="19">
        <v>2.1100000000000001E-2</v>
      </c>
      <c r="J26" s="19">
        <v>2.7699999999999999E-2</v>
      </c>
      <c r="K26" s="19">
        <v>1.95E-2</v>
      </c>
      <c r="L26" s="18">
        <f t="shared" si="5"/>
        <v>0</v>
      </c>
      <c r="M26" s="21">
        <f t="shared" si="5"/>
        <v>284.11169400000006</v>
      </c>
      <c r="N26" s="21">
        <f t="shared" si="5"/>
        <v>16766.294790249998</v>
      </c>
      <c r="O26" s="21">
        <f t="shared" si="5"/>
        <v>1498.5658219166664</v>
      </c>
      <c r="P26" s="21">
        <f t="shared" si="5"/>
        <v>1611.431055</v>
      </c>
      <c r="Q26" s="19">
        <v>0</v>
      </c>
      <c r="R26" s="19">
        <v>6.6699999999999995E-2</v>
      </c>
      <c r="S26" s="19">
        <v>6.6699999999999995E-2</v>
      </c>
      <c r="T26" s="19">
        <v>6.6699999999999995E-2</v>
      </c>
      <c r="U26" s="19">
        <v>6.6699999999999995E-2</v>
      </c>
      <c r="V26" s="185">
        <f t="shared" si="8"/>
        <v>0</v>
      </c>
      <c r="W26" s="185">
        <f t="shared" si="8"/>
        <v>1754.6527768333335</v>
      </c>
      <c r="X26" s="185">
        <f t="shared" si="8"/>
        <v>53000.562204249989</v>
      </c>
      <c r="Y26" s="185">
        <f t="shared" si="8"/>
        <v>3608.4599394166657</v>
      </c>
      <c r="Z26" s="185">
        <f t="shared" si="8"/>
        <v>5511.9205829999992</v>
      </c>
      <c r="AA26" s="185">
        <f t="shared" si="9"/>
        <v>0</v>
      </c>
      <c r="AB26" s="185">
        <f t="shared" si="9"/>
        <v>-1470.5410828333333</v>
      </c>
      <c r="AC26" s="185">
        <f t="shared" si="9"/>
        <v>-36234.267413999987</v>
      </c>
      <c r="AD26" s="185">
        <f t="shared" si="9"/>
        <v>-2109.8941174999991</v>
      </c>
      <c r="AE26" s="185">
        <f t="shared" si="9"/>
        <v>-3900.4895279999992</v>
      </c>
      <c r="AF26" s="18">
        <f t="shared" si="10"/>
        <v>0</v>
      </c>
      <c r="AG26" s="18">
        <f t="shared" si="10"/>
        <v>-27940.280573833334</v>
      </c>
      <c r="AH26" s="18">
        <f t="shared" si="10"/>
        <v>-687146.42420599994</v>
      </c>
      <c r="AI26" s="18">
        <f t="shared" si="10"/>
        <v>-40087.988232499993</v>
      </c>
      <c r="AJ26" s="18">
        <f t="shared" si="10"/>
        <v>-74109.301031999988</v>
      </c>
      <c r="AK26" s="18">
        <f t="shared" si="6"/>
        <v>-829283.99404433335</v>
      </c>
      <c r="AL26" s="190">
        <v>0.21</v>
      </c>
      <c r="AM26" s="21">
        <f t="shared" si="11"/>
        <v>174149.63874930999</v>
      </c>
    </row>
    <row r="27" spans="1:39">
      <c r="A27" s="189">
        <v>44044</v>
      </c>
      <c r="B27" s="21">
        <v>206680.48</v>
      </c>
      <c r="C27" s="21">
        <v>315679.66000000003</v>
      </c>
      <c r="D27" s="21">
        <v>9535333.5299999993</v>
      </c>
      <c r="E27" s="21">
        <v>649198.18999999994</v>
      </c>
      <c r="F27" s="21">
        <v>991649.88</v>
      </c>
      <c r="G27" s="19">
        <v>0</v>
      </c>
      <c r="H27" s="19">
        <v>1.0800000000000001E-2</v>
      </c>
      <c r="I27" s="19">
        <v>2.1100000000000001E-2</v>
      </c>
      <c r="J27" s="19">
        <v>2.7699999999999999E-2</v>
      </c>
      <c r="K27" s="19">
        <v>1.95E-2</v>
      </c>
      <c r="L27" s="18">
        <f t="shared" si="5"/>
        <v>0</v>
      </c>
      <c r="M27" s="21">
        <f t="shared" si="5"/>
        <v>284.11169400000006</v>
      </c>
      <c r="N27" s="21">
        <f t="shared" si="5"/>
        <v>16766.294790249998</v>
      </c>
      <c r="O27" s="21">
        <f t="shared" si="5"/>
        <v>1498.5658219166664</v>
      </c>
      <c r="P27" s="21">
        <f t="shared" si="5"/>
        <v>1611.431055</v>
      </c>
      <c r="Q27" s="19">
        <v>0</v>
      </c>
      <c r="R27" s="19">
        <v>6.6699999999999995E-2</v>
      </c>
      <c r="S27" s="19">
        <v>6.6699999999999995E-2</v>
      </c>
      <c r="T27" s="19">
        <v>6.6699999999999995E-2</v>
      </c>
      <c r="U27" s="19">
        <v>6.6699999999999995E-2</v>
      </c>
      <c r="V27" s="185">
        <f t="shared" si="8"/>
        <v>0</v>
      </c>
      <c r="W27" s="185">
        <f t="shared" si="8"/>
        <v>1754.6527768333335</v>
      </c>
      <c r="X27" s="185">
        <f t="shared" si="8"/>
        <v>53000.562204249989</v>
      </c>
      <c r="Y27" s="185">
        <f t="shared" si="8"/>
        <v>3608.4599394166657</v>
      </c>
      <c r="Z27" s="185">
        <f t="shared" si="8"/>
        <v>5511.9205829999992</v>
      </c>
      <c r="AA27" s="185">
        <f t="shared" si="9"/>
        <v>0</v>
      </c>
      <c r="AB27" s="185">
        <f t="shared" si="9"/>
        <v>-1470.5410828333333</v>
      </c>
      <c r="AC27" s="185">
        <f t="shared" si="9"/>
        <v>-36234.267413999987</v>
      </c>
      <c r="AD27" s="185">
        <f t="shared" si="9"/>
        <v>-2109.8941174999991</v>
      </c>
      <c r="AE27" s="185">
        <f t="shared" si="9"/>
        <v>-3900.4895279999992</v>
      </c>
      <c r="AF27" s="18">
        <f t="shared" si="10"/>
        <v>0</v>
      </c>
      <c r="AG27" s="18">
        <f t="shared" si="10"/>
        <v>-29410.821656666667</v>
      </c>
      <c r="AH27" s="18">
        <f t="shared" si="10"/>
        <v>-723380.69161999994</v>
      </c>
      <c r="AI27" s="18">
        <f t="shared" si="10"/>
        <v>-42197.882349999993</v>
      </c>
      <c r="AJ27" s="18">
        <f t="shared" si="10"/>
        <v>-78009.790559999994</v>
      </c>
      <c r="AK27" s="18">
        <f t="shared" si="6"/>
        <v>-872999.1861866666</v>
      </c>
      <c r="AL27" s="190">
        <v>0.21</v>
      </c>
      <c r="AM27" s="21">
        <f t="shared" si="11"/>
        <v>183329.82909919997</v>
      </c>
    </row>
    <row r="28" spans="1:39">
      <c r="A28" s="189">
        <v>44075</v>
      </c>
      <c r="B28" s="21">
        <v>206680.48</v>
      </c>
      <c r="C28" s="21">
        <v>315679.66000000003</v>
      </c>
      <c r="D28" s="21">
        <f>D27+99450.06</f>
        <v>9634783.5899999999</v>
      </c>
      <c r="E28" s="21">
        <v>649198.18999999994</v>
      </c>
      <c r="F28" s="21">
        <v>991649.88</v>
      </c>
      <c r="G28" s="19">
        <v>0</v>
      </c>
      <c r="H28" s="19">
        <v>1.0800000000000001E-2</v>
      </c>
      <c r="I28" s="19">
        <v>2.1100000000000001E-2</v>
      </c>
      <c r="J28" s="19">
        <v>2.7699999999999999E-2</v>
      </c>
      <c r="K28" s="19">
        <v>1.95E-2</v>
      </c>
      <c r="L28" s="18">
        <f t="shared" si="5"/>
        <v>0</v>
      </c>
      <c r="M28" s="21">
        <f t="shared" si="5"/>
        <v>284.11169400000006</v>
      </c>
      <c r="N28" s="21">
        <f t="shared" si="5"/>
        <v>16941.16114575</v>
      </c>
      <c r="O28" s="21">
        <f t="shared" si="5"/>
        <v>1498.5658219166664</v>
      </c>
      <c r="P28" s="21">
        <f t="shared" si="5"/>
        <v>1611.431055</v>
      </c>
      <c r="Q28" s="19">
        <v>0</v>
      </c>
      <c r="R28" s="19">
        <v>6.6699999999999995E-2</v>
      </c>
      <c r="S28" s="19">
        <v>6.6699999999999995E-2</v>
      </c>
      <c r="T28" s="19">
        <v>6.6699999999999995E-2</v>
      </c>
      <c r="U28" s="19">
        <v>6.6699999999999995E-2</v>
      </c>
      <c r="V28" s="185">
        <f t="shared" si="8"/>
        <v>0</v>
      </c>
      <c r="W28" s="185">
        <f t="shared" si="8"/>
        <v>1754.6527768333335</v>
      </c>
      <c r="X28" s="185">
        <f t="shared" si="8"/>
        <v>53553.338787749992</v>
      </c>
      <c r="Y28" s="185">
        <f t="shared" si="8"/>
        <v>3608.4599394166657</v>
      </c>
      <c r="Z28" s="185">
        <f t="shared" si="8"/>
        <v>5511.9205829999992</v>
      </c>
      <c r="AA28" s="185">
        <f t="shared" si="9"/>
        <v>0</v>
      </c>
      <c r="AB28" s="185">
        <f t="shared" si="9"/>
        <v>-1470.5410828333333</v>
      </c>
      <c r="AC28" s="185">
        <f t="shared" si="9"/>
        <v>-36612.177641999995</v>
      </c>
      <c r="AD28" s="185">
        <f t="shared" si="9"/>
        <v>-2109.8941174999991</v>
      </c>
      <c r="AE28" s="185">
        <f t="shared" si="9"/>
        <v>-3900.4895279999992</v>
      </c>
      <c r="AF28" s="18">
        <f t="shared" si="10"/>
        <v>0</v>
      </c>
      <c r="AG28" s="18">
        <f t="shared" si="10"/>
        <v>-30881.3627395</v>
      </c>
      <c r="AH28" s="18">
        <f t="shared" si="10"/>
        <v>-759992.86926199996</v>
      </c>
      <c r="AI28" s="18">
        <f t="shared" si="10"/>
        <v>-44307.776467499993</v>
      </c>
      <c r="AJ28" s="18">
        <f t="shared" si="10"/>
        <v>-81910.280088</v>
      </c>
      <c r="AK28" s="18">
        <f t="shared" si="6"/>
        <v>-917092.28855699999</v>
      </c>
      <c r="AL28" s="190">
        <v>0.21</v>
      </c>
      <c r="AM28" s="21">
        <f t="shared" si="11"/>
        <v>192589.38059697</v>
      </c>
    </row>
    <row r="29" spans="1:39">
      <c r="A29" s="189">
        <v>44105</v>
      </c>
      <c r="B29" s="21">
        <v>206680.48</v>
      </c>
      <c r="C29" s="21">
        <v>315679.66000000003</v>
      </c>
      <c r="D29" s="21">
        <v>9634783.5899999999</v>
      </c>
      <c r="E29" s="21">
        <v>649198.18999999994</v>
      </c>
      <c r="F29" s="21">
        <v>991649.88</v>
      </c>
      <c r="G29" s="19">
        <v>0</v>
      </c>
      <c r="H29" s="19">
        <v>1.0800000000000001E-2</v>
      </c>
      <c r="I29" s="19">
        <v>2.1100000000000001E-2</v>
      </c>
      <c r="J29" s="19">
        <v>2.7699999999999999E-2</v>
      </c>
      <c r="K29" s="19">
        <v>1.95E-2</v>
      </c>
      <c r="L29" s="18">
        <f t="shared" si="5"/>
        <v>0</v>
      </c>
      <c r="M29" s="21">
        <f t="shared" si="5"/>
        <v>284.11169400000006</v>
      </c>
      <c r="N29" s="21">
        <f t="shared" si="5"/>
        <v>16941.16114575</v>
      </c>
      <c r="O29" s="21">
        <f t="shared" si="5"/>
        <v>1498.5658219166664</v>
      </c>
      <c r="P29" s="21">
        <f t="shared" si="5"/>
        <v>1611.431055</v>
      </c>
      <c r="Q29" s="19">
        <v>0</v>
      </c>
      <c r="R29" s="19">
        <v>6.6699999999999995E-2</v>
      </c>
      <c r="S29" s="19">
        <v>6.6699999999999995E-2</v>
      </c>
      <c r="T29" s="19">
        <v>6.6699999999999995E-2</v>
      </c>
      <c r="U29" s="19">
        <v>6.6699999999999995E-2</v>
      </c>
      <c r="V29" s="185">
        <f t="shared" si="8"/>
        <v>0</v>
      </c>
      <c r="W29" s="185">
        <f t="shared" si="8"/>
        <v>1754.6527768333335</v>
      </c>
      <c r="X29" s="185">
        <f t="shared" si="8"/>
        <v>53553.338787749992</v>
      </c>
      <c r="Y29" s="185">
        <f t="shared" si="8"/>
        <v>3608.4599394166657</v>
      </c>
      <c r="Z29" s="185">
        <f t="shared" si="8"/>
        <v>5511.9205829999992</v>
      </c>
      <c r="AA29" s="185">
        <f t="shared" si="9"/>
        <v>0</v>
      </c>
      <c r="AB29" s="185">
        <f t="shared" si="9"/>
        <v>-1470.5410828333333</v>
      </c>
      <c r="AC29" s="185">
        <f t="shared" si="9"/>
        <v>-36612.177641999995</v>
      </c>
      <c r="AD29" s="185">
        <f t="shared" si="9"/>
        <v>-2109.8941174999991</v>
      </c>
      <c r="AE29" s="185">
        <f t="shared" si="9"/>
        <v>-3900.4895279999992</v>
      </c>
      <c r="AF29" s="18">
        <f t="shared" si="10"/>
        <v>0</v>
      </c>
      <c r="AG29" s="18">
        <f t="shared" si="10"/>
        <v>-32351.903822333334</v>
      </c>
      <c r="AH29" s="18">
        <f t="shared" si="10"/>
        <v>-796605.04690399999</v>
      </c>
      <c r="AI29" s="18">
        <f t="shared" si="10"/>
        <v>-46417.670584999993</v>
      </c>
      <c r="AJ29" s="18">
        <f t="shared" si="10"/>
        <v>-85810.769616000005</v>
      </c>
      <c r="AK29" s="18">
        <f t="shared" si="6"/>
        <v>-961185.39092733327</v>
      </c>
      <c r="AL29" s="190">
        <v>0.21</v>
      </c>
      <c r="AM29" s="21">
        <f t="shared" si="11"/>
        <v>201848.93209473998</v>
      </c>
    </row>
    <row r="30" spans="1:39">
      <c r="A30" s="189">
        <v>44136</v>
      </c>
      <c r="B30" s="21">
        <v>206680.48</v>
      </c>
      <c r="C30" s="21">
        <v>315679.66000000003</v>
      </c>
      <c r="D30" s="21">
        <v>9634783.5899999999</v>
      </c>
      <c r="E30" s="21">
        <v>649198.18999999994</v>
      </c>
      <c r="F30" s="21">
        <v>991649.88</v>
      </c>
      <c r="G30" s="19">
        <v>0</v>
      </c>
      <c r="H30" s="19">
        <v>1.0800000000000001E-2</v>
      </c>
      <c r="I30" s="19">
        <v>2.1100000000000001E-2</v>
      </c>
      <c r="J30" s="19">
        <v>2.7699999999999999E-2</v>
      </c>
      <c r="K30" s="19">
        <v>1.95E-2</v>
      </c>
      <c r="L30" s="18">
        <f t="shared" si="5"/>
        <v>0</v>
      </c>
      <c r="M30" s="21">
        <f t="shared" si="5"/>
        <v>284.11169400000006</v>
      </c>
      <c r="N30" s="21">
        <f t="shared" si="5"/>
        <v>16941.16114575</v>
      </c>
      <c r="O30" s="21">
        <f t="shared" si="5"/>
        <v>1498.5658219166664</v>
      </c>
      <c r="P30" s="21">
        <f t="shared" si="5"/>
        <v>1611.431055</v>
      </c>
      <c r="Q30" s="19">
        <v>0</v>
      </c>
      <c r="R30" s="19">
        <v>6.6699999999999995E-2</v>
      </c>
      <c r="S30" s="19">
        <v>6.6699999999999995E-2</v>
      </c>
      <c r="T30" s="19">
        <v>6.6699999999999995E-2</v>
      </c>
      <c r="U30" s="19">
        <v>6.6699999999999995E-2</v>
      </c>
      <c r="V30" s="185">
        <f t="shared" si="8"/>
        <v>0</v>
      </c>
      <c r="W30" s="185">
        <f t="shared" si="8"/>
        <v>1754.6527768333335</v>
      </c>
      <c r="X30" s="185">
        <f t="shared" si="8"/>
        <v>53553.338787749992</v>
      </c>
      <c r="Y30" s="185">
        <f t="shared" si="8"/>
        <v>3608.4599394166657</v>
      </c>
      <c r="Z30" s="185">
        <f t="shared" si="8"/>
        <v>5511.9205829999992</v>
      </c>
      <c r="AA30" s="185">
        <f t="shared" si="9"/>
        <v>0</v>
      </c>
      <c r="AB30" s="185">
        <f t="shared" si="9"/>
        <v>-1470.5410828333333</v>
      </c>
      <c r="AC30" s="185">
        <f t="shared" si="9"/>
        <v>-36612.177641999995</v>
      </c>
      <c r="AD30" s="185">
        <f t="shared" si="9"/>
        <v>-2109.8941174999991</v>
      </c>
      <c r="AE30" s="185">
        <f t="shared" si="9"/>
        <v>-3900.4895279999992</v>
      </c>
      <c r="AF30" s="18">
        <f t="shared" si="10"/>
        <v>0</v>
      </c>
      <c r="AG30" s="18">
        <f t="shared" si="10"/>
        <v>-33822.444905166667</v>
      </c>
      <c r="AH30" s="18">
        <f t="shared" si="10"/>
        <v>-833217.22454600001</v>
      </c>
      <c r="AI30" s="18">
        <f t="shared" si="10"/>
        <v>-48527.564702499993</v>
      </c>
      <c r="AJ30" s="18">
        <f t="shared" si="10"/>
        <v>-89711.259144000011</v>
      </c>
      <c r="AK30" s="18">
        <f t="shared" si="6"/>
        <v>-1005278.4932976667</v>
      </c>
      <c r="AL30" s="190">
        <v>0.21</v>
      </c>
      <c r="AM30" s="21">
        <f t="shared" si="11"/>
        <v>211108.48359250999</v>
      </c>
    </row>
    <row r="31" spans="1:39">
      <c r="A31" s="189">
        <v>44166</v>
      </c>
      <c r="B31" s="21">
        <v>206680.48</v>
      </c>
      <c r="C31" s="21">
        <v>315679.66000000003</v>
      </c>
      <c r="D31" s="21">
        <v>9634783.5899999999</v>
      </c>
      <c r="E31" s="21">
        <v>649198.18999999994</v>
      </c>
      <c r="F31" s="21">
        <v>991649.88</v>
      </c>
      <c r="G31" s="19">
        <v>0</v>
      </c>
      <c r="H31" s="19">
        <v>1.0800000000000001E-2</v>
      </c>
      <c r="I31" s="19">
        <v>2.1100000000000001E-2</v>
      </c>
      <c r="J31" s="19">
        <v>2.7699999999999999E-2</v>
      </c>
      <c r="K31" s="19">
        <v>1.95E-2</v>
      </c>
      <c r="L31" s="18">
        <f t="shared" si="5"/>
        <v>0</v>
      </c>
      <c r="M31" s="21">
        <f t="shared" si="5"/>
        <v>284.11169400000006</v>
      </c>
      <c r="N31" s="21">
        <f t="shared" si="5"/>
        <v>16941.16114575</v>
      </c>
      <c r="O31" s="21">
        <f t="shared" si="5"/>
        <v>1498.5658219166664</v>
      </c>
      <c r="P31" s="21">
        <f t="shared" si="5"/>
        <v>1611.431055</v>
      </c>
      <c r="Q31" s="19">
        <v>0</v>
      </c>
      <c r="R31" s="19">
        <v>6.6699999999999995E-2</v>
      </c>
      <c r="S31" s="19">
        <v>6.6699999999999995E-2</v>
      </c>
      <c r="T31" s="19">
        <v>6.6699999999999995E-2</v>
      </c>
      <c r="U31" s="19">
        <v>6.6699999999999995E-2</v>
      </c>
      <c r="V31" s="185">
        <f t="shared" si="8"/>
        <v>0</v>
      </c>
      <c r="W31" s="185">
        <f t="shared" si="8"/>
        <v>1754.6527768333335</v>
      </c>
      <c r="X31" s="185">
        <f t="shared" si="8"/>
        <v>53553.338787749992</v>
      </c>
      <c r="Y31" s="185">
        <f t="shared" si="8"/>
        <v>3608.4599394166657</v>
      </c>
      <c r="Z31" s="185">
        <f t="shared" si="8"/>
        <v>5511.9205829999992</v>
      </c>
      <c r="AA31" s="185">
        <f t="shared" si="9"/>
        <v>0</v>
      </c>
      <c r="AB31" s="185">
        <f t="shared" si="9"/>
        <v>-1470.5410828333333</v>
      </c>
      <c r="AC31" s="185">
        <f t="shared" si="9"/>
        <v>-36612.177641999995</v>
      </c>
      <c r="AD31" s="185">
        <f t="shared" si="9"/>
        <v>-2109.8941174999991</v>
      </c>
      <c r="AE31" s="185">
        <f t="shared" si="9"/>
        <v>-3900.4895279999992</v>
      </c>
      <c r="AF31" s="18">
        <f t="shared" si="10"/>
        <v>0</v>
      </c>
      <c r="AG31" s="18">
        <f t="shared" si="10"/>
        <v>-35292.985988</v>
      </c>
      <c r="AH31" s="18">
        <f t="shared" si="10"/>
        <v>-869829.40218800004</v>
      </c>
      <c r="AI31" s="18">
        <f t="shared" si="10"/>
        <v>-50637.458819999993</v>
      </c>
      <c r="AJ31" s="18">
        <f t="shared" si="10"/>
        <v>-93611.748672000016</v>
      </c>
      <c r="AK31" s="18">
        <f t="shared" si="6"/>
        <v>-1049371.5956679999</v>
      </c>
      <c r="AL31" s="190">
        <v>0.21</v>
      </c>
      <c r="AM31" s="21">
        <f t="shared" si="11"/>
        <v>220368.03509027997</v>
      </c>
    </row>
    <row r="32" spans="1:39">
      <c r="A32" s="189">
        <v>44197</v>
      </c>
      <c r="B32" s="21">
        <v>206680.48</v>
      </c>
      <c r="C32" s="21">
        <v>315679.66000000003</v>
      </c>
      <c r="D32" s="21">
        <v>9634783.5899999999</v>
      </c>
      <c r="E32" s="21">
        <v>649198.18999999994</v>
      </c>
      <c r="F32" s="21">
        <v>991649.88</v>
      </c>
      <c r="G32" s="19">
        <v>0</v>
      </c>
      <c r="H32" s="19">
        <v>1.0800000000000001E-2</v>
      </c>
      <c r="I32" s="19">
        <v>2.1100000000000001E-2</v>
      </c>
      <c r="J32" s="19">
        <v>2.7699999999999999E-2</v>
      </c>
      <c r="K32" s="19">
        <v>1.95E-2</v>
      </c>
      <c r="L32" s="18">
        <f t="shared" si="5"/>
        <v>0</v>
      </c>
      <c r="M32" s="21">
        <f t="shared" si="5"/>
        <v>284.11169400000006</v>
      </c>
      <c r="N32" s="21">
        <f t="shared" si="5"/>
        <v>16941.16114575</v>
      </c>
      <c r="O32" s="21">
        <f t="shared" si="5"/>
        <v>1498.5658219166664</v>
      </c>
      <c r="P32" s="21">
        <f t="shared" si="5"/>
        <v>1611.431055</v>
      </c>
      <c r="Q32" s="19">
        <v>0</v>
      </c>
      <c r="R32" s="19">
        <v>6.6699999999999995E-2</v>
      </c>
      <c r="S32" s="19">
        <v>6.6699999999999995E-2</v>
      </c>
      <c r="T32" s="19">
        <v>6.6699999999999995E-2</v>
      </c>
      <c r="U32" s="19">
        <v>6.6699999999999995E-2</v>
      </c>
      <c r="V32" s="185">
        <f t="shared" si="8"/>
        <v>0</v>
      </c>
      <c r="W32" s="185">
        <f t="shared" si="8"/>
        <v>1754.6527768333335</v>
      </c>
      <c r="X32" s="185">
        <f t="shared" si="8"/>
        <v>53553.338787749992</v>
      </c>
      <c r="Y32" s="185">
        <f t="shared" si="8"/>
        <v>3608.4599394166657</v>
      </c>
      <c r="Z32" s="185">
        <f t="shared" si="8"/>
        <v>5511.9205829999992</v>
      </c>
      <c r="AA32" s="185">
        <f t="shared" si="9"/>
        <v>0</v>
      </c>
      <c r="AB32" s="185">
        <f t="shared" si="9"/>
        <v>-1470.5410828333333</v>
      </c>
      <c r="AC32" s="185">
        <f t="shared" si="9"/>
        <v>-36612.177641999995</v>
      </c>
      <c r="AD32" s="185">
        <f t="shared" si="9"/>
        <v>-2109.8941174999991</v>
      </c>
      <c r="AE32" s="185">
        <f t="shared" si="9"/>
        <v>-3900.4895279999992</v>
      </c>
      <c r="AF32" s="18">
        <f t="shared" si="10"/>
        <v>0</v>
      </c>
      <c r="AG32" s="18">
        <f t="shared" si="10"/>
        <v>-36763.527070833334</v>
      </c>
      <c r="AH32" s="18">
        <f t="shared" si="10"/>
        <v>-906441.57983000006</v>
      </c>
      <c r="AI32" s="18">
        <f t="shared" si="10"/>
        <v>-52747.352937499993</v>
      </c>
      <c r="AJ32" s="18">
        <f t="shared" si="10"/>
        <v>-97512.238200000022</v>
      </c>
      <c r="AK32" s="18">
        <f t="shared" si="6"/>
        <v>-1093464.6980383336</v>
      </c>
      <c r="AL32" s="190">
        <v>0.21</v>
      </c>
      <c r="AM32" s="21">
        <f t="shared" si="11"/>
        <v>229627.58658805004</v>
      </c>
    </row>
    <row r="33" spans="1:39">
      <c r="A33" s="189">
        <v>44228</v>
      </c>
      <c r="B33" s="21">
        <v>206680.48</v>
      </c>
      <c r="C33" s="21">
        <v>315679.66000000003</v>
      </c>
      <c r="D33" s="21">
        <v>9634783.5899999999</v>
      </c>
      <c r="E33" s="21">
        <v>649198.18999999994</v>
      </c>
      <c r="F33" s="21">
        <f>F32+12985.89</f>
        <v>1004635.77</v>
      </c>
      <c r="G33" s="19">
        <v>0</v>
      </c>
      <c r="H33" s="19">
        <v>1.0800000000000001E-2</v>
      </c>
      <c r="I33" s="19">
        <v>2.1100000000000001E-2</v>
      </c>
      <c r="J33" s="19">
        <v>2.7699999999999999E-2</v>
      </c>
      <c r="K33" s="19">
        <v>1.95E-2</v>
      </c>
      <c r="L33" s="18">
        <f t="shared" si="5"/>
        <v>0</v>
      </c>
      <c r="M33" s="21">
        <f t="shared" si="5"/>
        <v>284.11169400000006</v>
      </c>
      <c r="N33" s="21">
        <f t="shared" si="5"/>
        <v>16941.16114575</v>
      </c>
      <c r="O33" s="21">
        <f t="shared" si="5"/>
        <v>1498.5658219166664</v>
      </c>
      <c r="P33" s="21">
        <f t="shared" si="5"/>
        <v>1632.5331262500001</v>
      </c>
      <c r="Q33" s="19">
        <v>0</v>
      </c>
      <c r="R33" s="19">
        <v>6.6699999999999995E-2</v>
      </c>
      <c r="S33" s="19">
        <v>6.6699999999999995E-2</v>
      </c>
      <c r="T33" s="19">
        <v>6.6699999999999995E-2</v>
      </c>
      <c r="U33" s="19">
        <v>6.6699999999999995E-2</v>
      </c>
      <c r="V33" s="185">
        <f t="shared" si="8"/>
        <v>0</v>
      </c>
      <c r="W33" s="185">
        <f t="shared" si="8"/>
        <v>1754.6527768333335</v>
      </c>
      <c r="X33" s="185">
        <f t="shared" si="8"/>
        <v>53553.338787749992</v>
      </c>
      <c r="Y33" s="185">
        <f t="shared" si="8"/>
        <v>3608.4599394166657</v>
      </c>
      <c r="Z33" s="185">
        <f t="shared" si="8"/>
        <v>5584.1004882499992</v>
      </c>
      <c r="AA33" s="185">
        <f t="shared" si="9"/>
        <v>0</v>
      </c>
      <c r="AB33" s="185">
        <f t="shared" si="9"/>
        <v>-1470.5410828333333</v>
      </c>
      <c r="AC33" s="185">
        <f t="shared" si="9"/>
        <v>-36612.177641999995</v>
      </c>
      <c r="AD33" s="185">
        <f t="shared" si="9"/>
        <v>-2109.8941174999991</v>
      </c>
      <c r="AE33" s="185">
        <f t="shared" si="9"/>
        <v>-3951.5673619999989</v>
      </c>
      <c r="AF33" s="18">
        <f t="shared" si="10"/>
        <v>0</v>
      </c>
      <c r="AG33" s="18">
        <f t="shared" si="10"/>
        <v>-38234.068153666667</v>
      </c>
      <c r="AH33" s="18">
        <f t="shared" si="10"/>
        <v>-943053.75747200008</v>
      </c>
      <c r="AI33" s="18">
        <f t="shared" si="10"/>
        <v>-54857.247054999993</v>
      </c>
      <c r="AJ33" s="18">
        <f t="shared" si="10"/>
        <v>-101463.80556200002</v>
      </c>
      <c r="AK33" s="18">
        <f t="shared" si="6"/>
        <v>-1137608.8782426668</v>
      </c>
      <c r="AL33" s="190">
        <v>0.21</v>
      </c>
      <c r="AM33" s="21">
        <f t="shared" si="11"/>
        <v>238897.86443096003</v>
      </c>
    </row>
    <row r="34" spans="1:39">
      <c r="A34" s="189">
        <v>44256</v>
      </c>
      <c r="B34" s="21">
        <v>206680.48</v>
      </c>
      <c r="C34" s="21">
        <v>315679.66000000003</v>
      </c>
      <c r="D34" s="21">
        <v>9634783.5899999999</v>
      </c>
      <c r="E34" s="21">
        <v>649198.18999999994</v>
      </c>
      <c r="F34" s="21">
        <v>1004635.77</v>
      </c>
      <c r="G34" s="19">
        <v>0</v>
      </c>
      <c r="H34" s="19">
        <v>1.0800000000000001E-2</v>
      </c>
      <c r="I34" s="19">
        <v>2.1100000000000001E-2</v>
      </c>
      <c r="J34" s="19">
        <v>2.7699999999999999E-2</v>
      </c>
      <c r="K34" s="19">
        <v>1.95E-2</v>
      </c>
      <c r="L34" s="18">
        <f t="shared" si="5"/>
        <v>0</v>
      </c>
      <c r="M34" s="21">
        <f t="shared" si="5"/>
        <v>284.11169400000006</v>
      </c>
      <c r="N34" s="21">
        <f t="shared" si="5"/>
        <v>16941.16114575</v>
      </c>
      <c r="O34" s="21">
        <f t="shared" si="5"/>
        <v>1498.5658219166664</v>
      </c>
      <c r="P34" s="21">
        <f t="shared" si="5"/>
        <v>1632.5331262500001</v>
      </c>
      <c r="Q34" s="19">
        <v>0</v>
      </c>
      <c r="R34" s="19">
        <v>6.6699999999999995E-2</v>
      </c>
      <c r="S34" s="19">
        <v>6.6699999999999995E-2</v>
      </c>
      <c r="T34" s="19">
        <v>6.6699999999999995E-2</v>
      </c>
      <c r="U34" s="19">
        <v>6.6699999999999995E-2</v>
      </c>
      <c r="V34" s="185">
        <f t="shared" si="8"/>
        <v>0</v>
      </c>
      <c r="W34" s="185">
        <f t="shared" si="8"/>
        <v>1754.6527768333335</v>
      </c>
      <c r="X34" s="185">
        <f t="shared" si="8"/>
        <v>53553.338787749992</v>
      </c>
      <c r="Y34" s="185">
        <f t="shared" si="8"/>
        <v>3608.4599394166657</v>
      </c>
      <c r="Z34" s="185">
        <f t="shared" si="8"/>
        <v>5584.1004882499992</v>
      </c>
      <c r="AA34" s="185">
        <f t="shared" si="9"/>
        <v>0</v>
      </c>
      <c r="AB34" s="185">
        <f t="shared" si="9"/>
        <v>-1470.5410828333333</v>
      </c>
      <c r="AC34" s="185">
        <f t="shared" si="9"/>
        <v>-36612.177641999995</v>
      </c>
      <c r="AD34" s="185">
        <f t="shared" si="9"/>
        <v>-2109.8941174999991</v>
      </c>
      <c r="AE34" s="185">
        <f t="shared" si="9"/>
        <v>-3951.5673619999989</v>
      </c>
      <c r="AF34" s="18">
        <f t="shared" si="10"/>
        <v>0</v>
      </c>
      <c r="AG34" s="18">
        <f t="shared" si="10"/>
        <v>-39704.6092365</v>
      </c>
      <c r="AH34" s="18">
        <f t="shared" si="10"/>
        <v>-979665.93511400011</v>
      </c>
      <c r="AI34" s="18">
        <f t="shared" si="10"/>
        <v>-56967.141172499993</v>
      </c>
      <c r="AJ34" s="18">
        <f t="shared" si="10"/>
        <v>-105415.37292400002</v>
      </c>
      <c r="AK34" s="18">
        <f t="shared" si="6"/>
        <v>-1181753.0584470001</v>
      </c>
      <c r="AL34" s="190">
        <v>0.21</v>
      </c>
      <c r="AM34" s="21">
        <f t="shared" si="11"/>
        <v>248168.14227387001</v>
      </c>
    </row>
    <row r="35" spans="1:39">
      <c r="A35" s="189">
        <v>44287</v>
      </c>
      <c r="B35" s="21">
        <v>206680.48</v>
      </c>
      <c r="C35" s="21">
        <v>315679.66000000003</v>
      </c>
      <c r="D35" s="21">
        <v>9634783.5899999999</v>
      </c>
      <c r="E35" s="21">
        <v>649198.18999999994</v>
      </c>
      <c r="F35" s="21">
        <v>1004635.77</v>
      </c>
      <c r="G35" s="19">
        <v>0</v>
      </c>
      <c r="H35" s="19">
        <v>1.0800000000000001E-2</v>
      </c>
      <c r="I35" s="19">
        <v>2.1100000000000001E-2</v>
      </c>
      <c r="J35" s="19">
        <v>2.7699999999999999E-2</v>
      </c>
      <c r="K35" s="19">
        <v>1.95E-2</v>
      </c>
      <c r="L35" s="18">
        <f t="shared" si="5"/>
        <v>0</v>
      </c>
      <c r="M35" s="21">
        <f t="shared" si="5"/>
        <v>284.11169400000006</v>
      </c>
      <c r="N35" s="21">
        <f t="shared" si="5"/>
        <v>16941.16114575</v>
      </c>
      <c r="O35" s="21">
        <f t="shared" si="5"/>
        <v>1498.5658219166664</v>
      </c>
      <c r="P35" s="21">
        <f t="shared" si="5"/>
        <v>1632.5331262500001</v>
      </c>
      <c r="Q35" s="19">
        <v>0</v>
      </c>
      <c r="R35" s="19">
        <v>6.6699999999999995E-2</v>
      </c>
      <c r="S35" s="19">
        <v>6.6699999999999995E-2</v>
      </c>
      <c r="T35" s="19">
        <v>6.6699999999999995E-2</v>
      </c>
      <c r="U35" s="19">
        <v>6.6699999999999995E-2</v>
      </c>
      <c r="V35" s="185">
        <f t="shared" si="8"/>
        <v>0</v>
      </c>
      <c r="W35" s="185">
        <f t="shared" si="8"/>
        <v>1754.6527768333335</v>
      </c>
      <c r="X35" s="185">
        <f t="shared" si="8"/>
        <v>53553.338787749992</v>
      </c>
      <c r="Y35" s="185">
        <f t="shared" si="8"/>
        <v>3608.4599394166657</v>
      </c>
      <c r="Z35" s="185">
        <f t="shared" si="8"/>
        <v>5584.1004882499992</v>
      </c>
      <c r="AA35" s="185">
        <f t="shared" si="9"/>
        <v>0</v>
      </c>
      <c r="AB35" s="185">
        <f t="shared" si="9"/>
        <v>-1470.5410828333333</v>
      </c>
      <c r="AC35" s="185">
        <f t="shared" si="9"/>
        <v>-36612.177641999995</v>
      </c>
      <c r="AD35" s="185">
        <f t="shared" si="9"/>
        <v>-2109.8941174999991</v>
      </c>
      <c r="AE35" s="185">
        <f t="shared" si="9"/>
        <v>-3951.5673619999989</v>
      </c>
      <c r="AF35" s="18">
        <f t="shared" si="10"/>
        <v>0</v>
      </c>
      <c r="AG35" s="18">
        <f t="shared" si="10"/>
        <v>-41175.150319333334</v>
      </c>
      <c r="AH35" s="18">
        <f t="shared" si="10"/>
        <v>-1016278.1127560001</v>
      </c>
      <c r="AI35" s="18">
        <f t="shared" si="10"/>
        <v>-59077.035289999993</v>
      </c>
      <c r="AJ35" s="18">
        <f t="shared" si="10"/>
        <v>-109366.94028600003</v>
      </c>
      <c r="AK35" s="18">
        <f t="shared" si="6"/>
        <v>-1225897.2386513336</v>
      </c>
      <c r="AL35" s="190">
        <v>0.21</v>
      </c>
      <c r="AM35" s="21">
        <f t="shared" si="11"/>
        <v>257438.42011678003</v>
      </c>
    </row>
    <row r="36" spans="1:39">
      <c r="A36" s="189">
        <v>44317</v>
      </c>
      <c r="B36" s="21">
        <v>206680.48</v>
      </c>
      <c r="C36" s="21">
        <v>315679.66000000003</v>
      </c>
      <c r="D36" s="21">
        <v>9634783.5899999999</v>
      </c>
      <c r="E36" s="21">
        <v>649198.18999999994</v>
      </c>
      <c r="F36" s="21">
        <v>1004635.77</v>
      </c>
      <c r="G36" s="19">
        <v>0</v>
      </c>
      <c r="H36" s="19">
        <v>1.0800000000000001E-2</v>
      </c>
      <c r="I36" s="19">
        <v>2.1100000000000001E-2</v>
      </c>
      <c r="J36" s="19">
        <v>2.7699999999999999E-2</v>
      </c>
      <c r="K36" s="19">
        <v>1.95E-2</v>
      </c>
      <c r="L36" s="18">
        <f t="shared" si="5"/>
        <v>0</v>
      </c>
      <c r="M36" s="21">
        <f t="shared" si="5"/>
        <v>284.11169400000006</v>
      </c>
      <c r="N36" s="21">
        <f t="shared" si="5"/>
        <v>16941.16114575</v>
      </c>
      <c r="O36" s="21">
        <f t="shared" si="5"/>
        <v>1498.5658219166664</v>
      </c>
      <c r="P36" s="21">
        <f t="shared" si="5"/>
        <v>1632.5331262500001</v>
      </c>
      <c r="Q36" s="19">
        <v>0</v>
      </c>
      <c r="R36" s="19">
        <v>6.6699999999999995E-2</v>
      </c>
      <c r="S36" s="19">
        <v>6.6699999999999995E-2</v>
      </c>
      <c r="T36" s="19">
        <v>6.6699999999999995E-2</v>
      </c>
      <c r="U36" s="19">
        <v>6.6699999999999995E-2</v>
      </c>
      <c r="V36" s="185">
        <f t="shared" si="8"/>
        <v>0</v>
      </c>
      <c r="W36" s="185">
        <f t="shared" si="8"/>
        <v>1754.6527768333335</v>
      </c>
      <c r="X36" s="185">
        <f t="shared" si="8"/>
        <v>53553.338787749992</v>
      </c>
      <c r="Y36" s="185">
        <f t="shared" si="8"/>
        <v>3608.4599394166657</v>
      </c>
      <c r="Z36" s="185">
        <f t="shared" si="8"/>
        <v>5584.1004882499992</v>
      </c>
      <c r="AA36" s="185">
        <f t="shared" si="9"/>
        <v>0</v>
      </c>
      <c r="AB36" s="185">
        <f t="shared" si="9"/>
        <v>-1470.5410828333333</v>
      </c>
      <c r="AC36" s="185">
        <f t="shared" si="9"/>
        <v>-36612.177641999995</v>
      </c>
      <c r="AD36" s="185">
        <f t="shared" si="9"/>
        <v>-2109.8941174999991</v>
      </c>
      <c r="AE36" s="185">
        <f t="shared" si="9"/>
        <v>-3951.5673619999989</v>
      </c>
      <c r="AF36" s="18">
        <f t="shared" si="10"/>
        <v>0</v>
      </c>
      <c r="AG36" s="18">
        <f t="shared" si="10"/>
        <v>-42645.691402166667</v>
      </c>
      <c r="AH36" s="18">
        <f t="shared" si="10"/>
        <v>-1052890.290398</v>
      </c>
      <c r="AI36" s="18">
        <f t="shared" si="10"/>
        <v>-61186.929407499993</v>
      </c>
      <c r="AJ36" s="18">
        <f t="shared" si="10"/>
        <v>-113318.50764800003</v>
      </c>
      <c r="AK36" s="18">
        <f t="shared" si="6"/>
        <v>-1270041.4188556666</v>
      </c>
      <c r="AL36" s="190">
        <v>0.21</v>
      </c>
      <c r="AM36" s="21">
        <f t="shared" si="11"/>
        <v>266708.69795969001</v>
      </c>
    </row>
    <row r="37" spans="1:39">
      <c r="A37" s="189">
        <v>44348</v>
      </c>
      <c r="B37" s="21">
        <v>206680.48</v>
      </c>
      <c r="C37" s="21">
        <v>315679.66000000003</v>
      </c>
      <c r="D37" s="21">
        <v>9634783.5899999999</v>
      </c>
      <c r="E37" s="21">
        <v>649198.18999999994</v>
      </c>
      <c r="F37" s="21">
        <v>1004635.77</v>
      </c>
      <c r="G37" s="19">
        <v>0</v>
      </c>
      <c r="H37" s="19">
        <v>1.0800000000000001E-2</v>
      </c>
      <c r="I37" s="19">
        <v>2.1100000000000001E-2</v>
      </c>
      <c r="J37" s="19">
        <v>2.7699999999999999E-2</v>
      </c>
      <c r="K37" s="19">
        <v>1.95E-2</v>
      </c>
      <c r="L37" s="18">
        <f t="shared" si="5"/>
        <v>0</v>
      </c>
      <c r="M37" s="21">
        <f t="shared" si="5"/>
        <v>284.11169400000006</v>
      </c>
      <c r="N37" s="21">
        <f t="shared" si="5"/>
        <v>16941.16114575</v>
      </c>
      <c r="O37" s="21">
        <f t="shared" si="5"/>
        <v>1498.5658219166664</v>
      </c>
      <c r="P37" s="21">
        <f t="shared" si="5"/>
        <v>1632.5331262500001</v>
      </c>
      <c r="Q37" s="19">
        <v>0</v>
      </c>
      <c r="R37" s="19">
        <v>6.6699999999999995E-2</v>
      </c>
      <c r="S37" s="19">
        <v>6.6699999999999995E-2</v>
      </c>
      <c r="T37" s="19">
        <v>6.6699999999999995E-2</v>
      </c>
      <c r="U37" s="19">
        <v>6.6699999999999995E-2</v>
      </c>
      <c r="V37" s="185">
        <f t="shared" si="8"/>
        <v>0</v>
      </c>
      <c r="W37" s="185">
        <f t="shared" si="8"/>
        <v>1754.6527768333335</v>
      </c>
      <c r="X37" s="185">
        <f t="shared" si="8"/>
        <v>53553.338787749992</v>
      </c>
      <c r="Y37" s="185">
        <f t="shared" si="8"/>
        <v>3608.4599394166657</v>
      </c>
      <c r="Z37" s="185">
        <f t="shared" si="8"/>
        <v>5584.1004882499992</v>
      </c>
      <c r="AA37" s="185">
        <f t="shared" si="9"/>
        <v>0</v>
      </c>
      <c r="AB37" s="185">
        <f t="shared" si="9"/>
        <v>-1470.5410828333333</v>
      </c>
      <c r="AC37" s="185">
        <f t="shared" si="9"/>
        <v>-36612.177641999995</v>
      </c>
      <c r="AD37" s="185">
        <f t="shared" si="9"/>
        <v>-2109.8941174999991</v>
      </c>
      <c r="AE37" s="185">
        <f t="shared" si="9"/>
        <v>-3951.5673619999989</v>
      </c>
      <c r="AF37" s="18">
        <f t="shared" si="10"/>
        <v>0</v>
      </c>
      <c r="AG37" s="18">
        <f t="shared" si="10"/>
        <v>-44116.232485</v>
      </c>
      <c r="AH37" s="18">
        <f t="shared" si="10"/>
        <v>-1089502.4680399999</v>
      </c>
      <c r="AI37" s="18">
        <f t="shared" si="10"/>
        <v>-63296.823524999993</v>
      </c>
      <c r="AJ37" s="18">
        <f t="shared" si="10"/>
        <v>-117270.07501000003</v>
      </c>
      <c r="AK37" s="18">
        <f t="shared" si="6"/>
        <v>-1314185.5990599999</v>
      </c>
      <c r="AL37" s="190">
        <v>0.21</v>
      </c>
      <c r="AM37" s="21">
        <f t="shared" si="11"/>
        <v>275978.97580259998</v>
      </c>
    </row>
    <row r="38" spans="1:39">
      <c r="A38" s="189">
        <v>44378</v>
      </c>
      <c r="B38" s="21">
        <v>206680.48</v>
      </c>
      <c r="C38" s="21">
        <v>315679.66000000003</v>
      </c>
      <c r="D38" s="21">
        <v>9634783.5899999999</v>
      </c>
      <c r="E38" s="21">
        <v>649198.18999999994</v>
      </c>
      <c r="F38" s="21">
        <v>1004635.77</v>
      </c>
      <c r="G38" s="19">
        <v>0</v>
      </c>
      <c r="H38" s="19">
        <v>1.0800000000000001E-2</v>
      </c>
      <c r="I38" s="19">
        <v>2.1100000000000001E-2</v>
      </c>
      <c r="J38" s="19">
        <v>2.7699999999999999E-2</v>
      </c>
      <c r="K38" s="19">
        <v>1.95E-2</v>
      </c>
      <c r="L38" s="18">
        <f t="shared" si="5"/>
        <v>0</v>
      </c>
      <c r="M38" s="21">
        <f t="shared" si="5"/>
        <v>284.11169400000006</v>
      </c>
      <c r="N38" s="21">
        <f t="shared" si="5"/>
        <v>16941.16114575</v>
      </c>
      <c r="O38" s="21">
        <f t="shared" si="5"/>
        <v>1498.5658219166664</v>
      </c>
      <c r="P38" s="21">
        <f t="shared" si="5"/>
        <v>1632.5331262500001</v>
      </c>
      <c r="Q38" s="19">
        <v>0</v>
      </c>
      <c r="R38" s="19">
        <v>6.6699999999999995E-2</v>
      </c>
      <c r="S38" s="19">
        <v>6.6699999999999995E-2</v>
      </c>
      <c r="T38" s="19">
        <v>6.6699999999999995E-2</v>
      </c>
      <c r="U38" s="19">
        <v>6.6699999999999995E-2</v>
      </c>
      <c r="V38" s="185">
        <f t="shared" si="8"/>
        <v>0</v>
      </c>
      <c r="W38" s="185">
        <f t="shared" si="8"/>
        <v>1754.6527768333335</v>
      </c>
      <c r="X38" s="185">
        <f t="shared" si="8"/>
        <v>53553.338787749992</v>
      </c>
      <c r="Y38" s="185">
        <f t="shared" si="8"/>
        <v>3608.4599394166657</v>
      </c>
      <c r="Z38" s="185">
        <f t="shared" si="8"/>
        <v>5584.1004882499992</v>
      </c>
      <c r="AA38" s="185">
        <f t="shared" si="9"/>
        <v>0</v>
      </c>
      <c r="AB38" s="185">
        <f t="shared" si="9"/>
        <v>-1470.5410828333333</v>
      </c>
      <c r="AC38" s="185">
        <f t="shared" si="9"/>
        <v>-36612.177641999995</v>
      </c>
      <c r="AD38" s="185">
        <f t="shared" si="9"/>
        <v>-2109.8941174999991</v>
      </c>
      <c r="AE38" s="185">
        <f t="shared" si="9"/>
        <v>-3951.5673619999989</v>
      </c>
      <c r="AF38" s="18">
        <f t="shared" si="10"/>
        <v>0</v>
      </c>
      <c r="AG38" s="18">
        <f t="shared" si="10"/>
        <v>-45586.773567833334</v>
      </c>
      <c r="AH38" s="18">
        <f t="shared" si="10"/>
        <v>-1126114.6456819999</v>
      </c>
      <c r="AI38" s="18">
        <f t="shared" si="10"/>
        <v>-65406.717642499993</v>
      </c>
      <c r="AJ38" s="18">
        <f t="shared" si="10"/>
        <v>-121221.64237200003</v>
      </c>
      <c r="AK38" s="18">
        <f t="shared" si="6"/>
        <v>-1358329.7792643332</v>
      </c>
      <c r="AL38" s="190">
        <v>0.21</v>
      </c>
      <c r="AM38" s="21">
        <f t="shared" si="11"/>
        <v>285249.25364550995</v>
      </c>
    </row>
    <row r="39" spans="1:39">
      <c r="A39" s="189">
        <v>44409</v>
      </c>
      <c r="B39" s="21">
        <v>206680.48</v>
      </c>
      <c r="C39" s="21">
        <v>315679.66000000003</v>
      </c>
      <c r="D39" s="21">
        <v>9634783.5899999999</v>
      </c>
      <c r="E39" s="21">
        <v>649198.18999999994</v>
      </c>
      <c r="F39" s="21">
        <v>1004635.77</v>
      </c>
      <c r="G39" s="19">
        <v>0</v>
      </c>
      <c r="H39" s="19">
        <v>1.0800000000000001E-2</v>
      </c>
      <c r="I39" s="19">
        <v>2.1100000000000001E-2</v>
      </c>
      <c r="J39" s="19">
        <v>2.7699999999999999E-2</v>
      </c>
      <c r="K39" s="19">
        <v>1.95E-2</v>
      </c>
      <c r="L39" s="18">
        <f t="shared" si="5"/>
        <v>0</v>
      </c>
      <c r="M39" s="21">
        <f t="shared" si="5"/>
        <v>284.11169400000006</v>
      </c>
      <c r="N39" s="21">
        <f t="shared" si="5"/>
        <v>16941.16114575</v>
      </c>
      <c r="O39" s="21">
        <f t="shared" si="5"/>
        <v>1498.5658219166664</v>
      </c>
      <c r="P39" s="21">
        <f t="shared" si="5"/>
        <v>1632.5331262500001</v>
      </c>
      <c r="Q39" s="19">
        <v>0</v>
      </c>
      <c r="R39" s="19">
        <v>6.6699999999999995E-2</v>
      </c>
      <c r="S39" s="19">
        <v>6.6699999999999995E-2</v>
      </c>
      <c r="T39" s="19">
        <v>6.6699999999999995E-2</v>
      </c>
      <c r="U39" s="19">
        <v>6.6699999999999995E-2</v>
      </c>
      <c r="V39" s="185">
        <f t="shared" si="8"/>
        <v>0</v>
      </c>
      <c r="W39" s="185">
        <f t="shared" si="8"/>
        <v>1754.6527768333335</v>
      </c>
      <c r="X39" s="185">
        <f t="shared" si="8"/>
        <v>53553.338787749992</v>
      </c>
      <c r="Y39" s="185">
        <f t="shared" si="8"/>
        <v>3608.4599394166657</v>
      </c>
      <c r="Z39" s="185">
        <f t="shared" si="8"/>
        <v>5584.1004882499992</v>
      </c>
      <c r="AA39" s="185">
        <f t="shared" si="9"/>
        <v>0</v>
      </c>
      <c r="AB39" s="185">
        <f t="shared" si="9"/>
        <v>-1470.5410828333333</v>
      </c>
      <c r="AC39" s="185">
        <f t="shared" si="9"/>
        <v>-36612.177641999995</v>
      </c>
      <c r="AD39" s="185">
        <f t="shared" si="9"/>
        <v>-2109.8941174999991</v>
      </c>
      <c r="AE39" s="185">
        <f t="shared" si="9"/>
        <v>-3951.5673619999989</v>
      </c>
      <c r="AF39" s="18">
        <f t="shared" si="10"/>
        <v>0</v>
      </c>
      <c r="AG39" s="18">
        <f t="shared" si="10"/>
        <v>-47057.314650666667</v>
      </c>
      <c r="AH39" s="18">
        <f t="shared" si="10"/>
        <v>-1162726.8233239998</v>
      </c>
      <c r="AI39" s="18">
        <f t="shared" si="10"/>
        <v>-67516.611759999985</v>
      </c>
      <c r="AJ39" s="18">
        <f t="shared" si="10"/>
        <v>-125173.20973400003</v>
      </c>
      <c r="AK39" s="18">
        <f t="shared" si="6"/>
        <v>-1402473.9594686665</v>
      </c>
      <c r="AL39" s="190">
        <v>0.21</v>
      </c>
      <c r="AM39" s="21">
        <f t="shared" si="11"/>
        <v>294519.53148841992</v>
      </c>
    </row>
    <row r="40" spans="1:39">
      <c r="A40" s="189">
        <v>44440</v>
      </c>
      <c r="B40" s="21">
        <v>206680.48</v>
      </c>
      <c r="C40" s="21">
        <v>315679.66000000003</v>
      </c>
      <c r="D40" s="21">
        <f>D39+997722.46-10719.05</f>
        <v>10621787</v>
      </c>
      <c r="E40" s="21">
        <v>649198.18999999994</v>
      </c>
      <c r="F40" s="21">
        <v>1004635.77</v>
      </c>
      <c r="G40" s="19">
        <v>0</v>
      </c>
      <c r="H40" s="19">
        <v>1.0800000000000001E-2</v>
      </c>
      <c r="I40" s="19">
        <v>2.1100000000000001E-2</v>
      </c>
      <c r="J40" s="19">
        <v>2.7699999999999999E-2</v>
      </c>
      <c r="K40" s="19">
        <v>1.95E-2</v>
      </c>
      <c r="L40" s="18">
        <f t="shared" si="5"/>
        <v>0</v>
      </c>
      <c r="M40" s="21">
        <f t="shared" si="5"/>
        <v>284.11169400000006</v>
      </c>
      <c r="N40" s="21">
        <f t="shared" si="5"/>
        <v>18676.642141666667</v>
      </c>
      <c r="O40" s="21">
        <f t="shared" si="5"/>
        <v>1498.5658219166664</v>
      </c>
      <c r="P40" s="21">
        <f t="shared" si="5"/>
        <v>1632.5331262500001</v>
      </c>
      <c r="Q40" s="19">
        <v>0</v>
      </c>
      <c r="R40" s="19">
        <v>6.6699999999999995E-2</v>
      </c>
      <c r="S40" s="19">
        <v>6.6699999999999995E-2</v>
      </c>
      <c r="T40" s="19">
        <v>6.6699999999999995E-2</v>
      </c>
      <c r="U40" s="19">
        <v>6.6699999999999995E-2</v>
      </c>
      <c r="V40" s="185">
        <f t="shared" si="8"/>
        <v>0</v>
      </c>
      <c r="W40" s="185">
        <f t="shared" si="8"/>
        <v>1754.6527768333335</v>
      </c>
      <c r="X40" s="185">
        <f t="shared" si="8"/>
        <v>59039.432741666657</v>
      </c>
      <c r="Y40" s="185">
        <f t="shared" si="8"/>
        <v>3608.4599394166657</v>
      </c>
      <c r="Z40" s="185">
        <f t="shared" si="8"/>
        <v>5584.1004882499992</v>
      </c>
      <c r="AA40" s="185">
        <f t="shared" si="9"/>
        <v>0</v>
      </c>
      <c r="AB40" s="185">
        <f t="shared" si="9"/>
        <v>-1470.5410828333333</v>
      </c>
      <c r="AC40" s="185">
        <f t="shared" si="9"/>
        <v>-40362.790599999993</v>
      </c>
      <c r="AD40" s="185">
        <f t="shared" si="9"/>
        <v>-2109.8941174999991</v>
      </c>
      <c r="AE40" s="185">
        <f t="shared" si="9"/>
        <v>-3951.5673619999989</v>
      </c>
      <c r="AF40" s="18">
        <f t="shared" ref="AF40:AJ51" si="12">AF39+AA40</f>
        <v>0</v>
      </c>
      <c r="AG40" s="18">
        <f t="shared" si="12"/>
        <v>-48527.8557335</v>
      </c>
      <c r="AH40" s="18">
        <f t="shared" si="12"/>
        <v>-1203089.6139239997</v>
      </c>
      <c r="AI40" s="18">
        <f t="shared" si="12"/>
        <v>-69626.505877499978</v>
      </c>
      <c r="AJ40" s="18">
        <f t="shared" si="12"/>
        <v>-129124.77709600003</v>
      </c>
      <c r="AK40" s="18">
        <f t="shared" si="6"/>
        <v>-1450368.7526309998</v>
      </c>
      <c r="AL40" s="190">
        <v>0.21</v>
      </c>
      <c r="AM40" s="21">
        <f t="shared" si="11"/>
        <v>304577.43805250997</v>
      </c>
    </row>
    <row r="41" spans="1:39">
      <c r="A41" s="189">
        <v>44470</v>
      </c>
      <c r="B41" s="21">
        <v>206680.48</v>
      </c>
      <c r="C41" s="21">
        <v>315679.66000000003</v>
      </c>
      <c r="D41" s="21">
        <f>10632506.05-10719.05</f>
        <v>10621787</v>
      </c>
      <c r="E41" s="21">
        <v>649198.18999999994</v>
      </c>
      <c r="F41" s="21">
        <v>1004635.77</v>
      </c>
      <c r="G41" s="19">
        <v>0</v>
      </c>
      <c r="H41" s="19">
        <v>1.0800000000000001E-2</v>
      </c>
      <c r="I41" s="19">
        <v>2.1100000000000001E-2</v>
      </c>
      <c r="J41" s="19">
        <v>2.7699999999999999E-2</v>
      </c>
      <c r="K41" s="19">
        <v>1.95E-2</v>
      </c>
      <c r="L41" s="18">
        <f t="shared" si="5"/>
        <v>0</v>
      </c>
      <c r="M41" s="21">
        <f t="shared" si="5"/>
        <v>284.11169400000006</v>
      </c>
      <c r="N41" s="21">
        <f t="shared" si="5"/>
        <v>18676.642141666667</v>
      </c>
      <c r="O41" s="21">
        <f t="shared" si="5"/>
        <v>1498.5658219166664</v>
      </c>
      <c r="P41" s="21">
        <f t="shared" si="5"/>
        <v>1632.5331262500001</v>
      </c>
      <c r="Q41" s="19">
        <v>0</v>
      </c>
      <c r="R41" s="19">
        <v>6.6699999999999995E-2</v>
      </c>
      <c r="S41" s="19">
        <v>6.6699999999999995E-2</v>
      </c>
      <c r="T41" s="19">
        <v>6.6699999999999995E-2</v>
      </c>
      <c r="U41" s="19">
        <v>6.6699999999999995E-2</v>
      </c>
      <c r="V41" s="185">
        <f t="shared" si="8"/>
        <v>0</v>
      </c>
      <c r="W41" s="185">
        <f t="shared" si="8"/>
        <v>1754.6527768333335</v>
      </c>
      <c r="X41" s="185">
        <f t="shared" si="8"/>
        <v>59039.432741666657</v>
      </c>
      <c r="Y41" s="185">
        <f t="shared" si="8"/>
        <v>3608.4599394166657</v>
      </c>
      <c r="Z41" s="185">
        <f t="shared" si="8"/>
        <v>5584.1004882499992</v>
      </c>
      <c r="AA41" s="185">
        <f t="shared" si="9"/>
        <v>0</v>
      </c>
      <c r="AB41" s="185">
        <f t="shared" si="9"/>
        <v>-1470.5410828333333</v>
      </c>
      <c r="AC41" s="185">
        <f t="shared" si="9"/>
        <v>-40362.790599999993</v>
      </c>
      <c r="AD41" s="185">
        <f t="shared" si="9"/>
        <v>-2109.8941174999991</v>
      </c>
      <c r="AE41" s="185">
        <f t="shared" si="9"/>
        <v>-3951.5673619999989</v>
      </c>
      <c r="AF41" s="18">
        <f t="shared" si="12"/>
        <v>0</v>
      </c>
      <c r="AG41" s="18">
        <f t="shared" si="12"/>
        <v>-49998.396816333334</v>
      </c>
      <c r="AH41" s="18">
        <f t="shared" si="12"/>
        <v>-1243452.4045239997</v>
      </c>
      <c r="AI41" s="18">
        <f t="shared" si="12"/>
        <v>-71736.399994999971</v>
      </c>
      <c r="AJ41" s="18">
        <f t="shared" si="12"/>
        <v>-133076.34445800004</v>
      </c>
      <c r="AK41" s="18">
        <f t="shared" si="6"/>
        <v>-1498263.5457933329</v>
      </c>
      <c r="AL41" s="190">
        <v>0.21</v>
      </c>
      <c r="AM41" s="21">
        <f t="shared" si="11"/>
        <v>314635.3446165999</v>
      </c>
    </row>
    <row r="42" spans="1:39">
      <c r="A42" s="189">
        <v>44501</v>
      </c>
      <c r="B42" s="21">
        <v>206680.48</v>
      </c>
      <c r="C42" s="21">
        <v>315679.66000000003</v>
      </c>
      <c r="D42" s="21">
        <f>10632506.05-10719.05</f>
        <v>10621787</v>
      </c>
      <c r="E42" s="21">
        <v>649198.18999999994</v>
      </c>
      <c r="F42" s="21">
        <v>1004635.77</v>
      </c>
      <c r="G42" s="19">
        <v>0</v>
      </c>
      <c r="H42" s="19">
        <v>1.0800000000000001E-2</v>
      </c>
      <c r="I42" s="19">
        <v>2.1100000000000001E-2</v>
      </c>
      <c r="J42" s="19">
        <v>2.7699999999999999E-2</v>
      </c>
      <c r="K42" s="19">
        <v>1.95E-2</v>
      </c>
      <c r="L42" s="18">
        <f t="shared" si="5"/>
        <v>0</v>
      </c>
      <c r="M42" s="21">
        <f t="shared" si="5"/>
        <v>284.11169400000006</v>
      </c>
      <c r="N42" s="21">
        <f t="shared" si="5"/>
        <v>18676.642141666667</v>
      </c>
      <c r="O42" s="21">
        <f t="shared" si="5"/>
        <v>1498.5658219166664</v>
      </c>
      <c r="P42" s="21">
        <f t="shared" si="5"/>
        <v>1632.5331262500001</v>
      </c>
      <c r="Q42" s="19">
        <v>0</v>
      </c>
      <c r="R42" s="19">
        <v>6.6699999999999995E-2</v>
      </c>
      <c r="S42" s="19">
        <v>6.6699999999999995E-2</v>
      </c>
      <c r="T42" s="19">
        <v>6.6699999999999995E-2</v>
      </c>
      <c r="U42" s="19">
        <v>6.6699999999999995E-2</v>
      </c>
      <c r="V42" s="185">
        <f t="shared" si="8"/>
        <v>0</v>
      </c>
      <c r="W42" s="185">
        <f t="shared" si="8"/>
        <v>1754.6527768333335</v>
      </c>
      <c r="X42" s="185">
        <f t="shared" si="8"/>
        <v>59039.432741666657</v>
      </c>
      <c r="Y42" s="185">
        <f t="shared" si="8"/>
        <v>3608.4599394166657</v>
      </c>
      <c r="Z42" s="185">
        <f t="shared" si="8"/>
        <v>5584.1004882499992</v>
      </c>
      <c r="AA42" s="185">
        <f t="shared" si="9"/>
        <v>0</v>
      </c>
      <c r="AB42" s="185">
        <f t="shared" si="9"/>
        <v>-1470.5410828333333</v>
      </c>
      <c r="AC42" s="185">
        <f t="shared" si="9"/>
        <v>-40362.790599999993</v>
      </c>
      <c r="AD42" s="185">
        <f t="shared" si="9"/>
        <v>-2109.8941174999991</v>
      </c>
      <c r="AE42" s="185">
        <f t="shared" si="9"/>
        <v>-3951.5673619999989</v>
      </c>
      <c r="AF42" s="18">
        <f t="shared" si="12"/>
        <v>0</v>
      </c>
      <c r="AG42" s="18">
        <f t="shared" si="12"/>
        <v>-51468.937899166667</v>
      </c>
      <c r="AH42" s="18">
        <f t="shared" si="12"/>
        <v>-1283815.1951239996</v>
      </c>
      <c r="AI42" s="18">
        <f t="shared" si="12"/>
        <v>-73846.294112499963</v>
      </c>
      <c r="AJ42" s="18">
        <f t="shared" si="12"/>
        <v>-137027.91182000004</v>
      </c>
      <c r="AK42" s="18">
        <f t="shared" si="6"/>
        <v>-1546158.3389556664</v>
      </c>
      <c r="AL42" s="190">
        <v>0.21</v>
      </c>
      <c r="AM42" s="21">
        <f t="shared" si="11"/>
        <v>324693.25118068996</v>
      </c>
    </row>
    <row r="43" spans="1:39">
      <c r="A43" s="189">
        <v>44531</v>
      </c>
      <c r="B43" s="21">
        <v>206680.48</v>
      </c>
      <c r="C43" s="21">
        <v>315679.66000000003</v>
      </c>
      <c r="D43" s="21">
        <f>10632506.05-10719.05</f>
        <v>10621787</v>
      </c>
      <c r="E43" s="21">
        <v>649198.18999999994</v>
      </c>
      <c r="F43" s="21">
        <v>1004635.77</v>
      </c>
      <c r="G43" s="19">
        <v>0</v>
      </c>
      <c r="H43" s="19">
        <v>1.0800000000000001E-2</v>
      </c>
      <c r="I43" s="19">
        <v>2.1100000000000001E-2</v>
      </c>
      <c r="J43" s="19">
        <v>2.7699999999999999E-2</v>
      </c>
      <c r="K43" s="19">
        <v>1.95E-2</v>
      </c>
      <c r="L43" s="18">
        <f t="shared" si="5"/>
        <v>0</v>
      </c>
      <c r="M43" s="21">
        <f t="shared" si="5"/>
        <v>284.11169400000006</v>
      </c>
      <c r="N43" s="21">
        <f t="shared" si="5"/>
        <v>18676.642141666667</v>
      </c>
      <c r="O43" s="21">
        <f t="shared" si="5"/>
        <v>1498.5658219166664</v>
      </c>
      <c r="P43" s="21">
        <f t="shared" si="5"/>
        <v>1632.5331262500001</v>
      </c>
      <c r="Q43" s="19">
        <v>0</v>
      </c>
      <c r="R43" s="19">
        <v>6.6699999999999995E-2</v>
      </c>
      <c r="S43" s="19">
        <v>6.6699999999999995E-2</v>
      </c>
      <c r="T43" s="19">
        <v>6.6699999999999995E-2</v>
      </c>
      <c r="U43" s="19">
        <v>6.6699999999999995E-2</v>
      </c>
      <c r="V43" s="185">
        <f t="shared" si="8"/>
        <v>0</v>
      </c>
      <c r="W43" s="185">
        <f t="shared" si="8"/>
        <v>1754.6527768333335</v>
      </c>
      <c r="X43" s="185">
        <f t="shared" si="8"/>
        <v>59039.432741666657</v>
      </c>
      <c r="Y43" s="185">
        <f t="shared" si="8"/>
        <v>3608.4599394166657</v>
      </c>
      <c r="Z43" s="185">
        <f t="shared" si="8"/>
        <v>5584.1004882499992</v>
      </c>
      <c r="AA43" s="185">
        <f t="shared" si="9"/>
        <v>0</v>
      </c>
      <c r="AB43" s="185">
        <f t="shared" si="9"/>
        <v>-1470.5410828333333</v>
      </c>
      <c r="AC43" s="185">
        <f t="shared" si="9"/>
        <v>-40362.790599999993</v>
      </c>
      <c r="AD43" s="185">
        <f t="shared" si="9"/>
        <v>-2109.8941174999991</v>
      </c>
      <c r="AE43" s="185">
        <f t="shared" si="9"/>
        <v>-3951.5673619999989</v>
      </c>
      <c r="AF43" s="18">
        <f t="shared" si="12"/>
        <v>0</v>
      </c>
      <c r="AG43" s="18">
        <f t="shared" si="12"/>
        <v>-52939.478982000001</v>
      </c>
      <c r="AH43" s="18">
        <f t="shared" si="12"/>
        <v>-1324177.9857239996</v>
      </c>
      <c r="AI43" s="18">
        <f t="shared" si="12"/>
        <v>-75956.188229999956</v>
      </c>
      <c r="AJ43" s="18">
        <f t="shared" si="12"/>
        <v>-140979.47918200004</v>
      </c>
      <c r="AK43" s="18">
        <f t="shared" si="6"/>
        <v>-1594053.1321179995</v>
      </c>
      <c r="AL43" s="190">
        <v>0.21</v>
      </c>
      <c r="AM43" s="21">
        <f t="shared" si="11"/>
        <v>334751.15774477989</v>
      </c>
    </row>
    <row r="44" spans="1:39">
      <c r="A44" s="189">
        <v>44562</v>
      </c>
      <c r="B44" s="21">
        <v>206680.48</v>
      </c>
      <c r="C44" s="21">
        <v>315679.66000000003</v>
      </c>
      <c r="D44" s="21">
        <v>10627099.039999999</v>
      </c>
      <c r="E44" s="21">
        <v>649198.18999999994</v>
      </c>
      <c r="F44" s="21">
        <v>1004635.77</v>
      </c>
      <c r="G44" s="19">
        <v>0</v>
      </c>
      <c r="H44" s="19">
        <v>1.0800000000000001E-2</v>
      </c>
      <c r="I44" s="19">
        <v>2.1100000000000001E-2</v>
      </c>
      <c r="J44" s="19">
        <v>2.7699999999999999E-2</v>
      </c>
      <c r="K44" s="19">
        <v>1.95E-2</v>
      </c>
      <c r="L44" s="18">
        <f t="shared" ref="L44:L55" si="13">G44*B44/12</f>
        <v>0</v>
      </c>
      <c r="M44" s="21">
        <f t="shared" ref="M44:M55" si="14">H44*C44/12</f>
        <v>284.11169400000006</v>
      </c>
      <c r="N44" s="21">
        <f t="shared" ref="N44:N55" si="15">I44*D44/12</f>
        <v>18685.982478666665</v>
      </c>
      <c r="O44" s="21">
        <f t="shared" ref="O44:O55" si="16">J44*E44/12</f>
        <v>1498.5658219166664</v>
      </c>
      <c r="P44" s="21">
        <f t="shared" ref="P44:P55" si="17">K44*F44/12</f>
        <v>1632.5331262500001</v>
      </c>
      <c r="Q44" s="19">
        <v>0</v>
      </c>
      <c r="R44" s="19">
        <v>6.6699999999999995E-2</v>
      </c>
      <c r="S44" s="19">
        <v>6.6699999999999995E-2</v>
      </c>
      <c r="T44" s="19">
        <v>6.6699999999999995E-2</v>
      </c>
      <c r="U44" s="19">
        <v>6.6699999999999995E-2</v>
      </c>
      <c r="V44" s="185">
        <f t="shared" ref="V44:V55" si="18">B44*Q44/12</f>
        <v>0</v>
      </c>
      <c r="W44" s="185">
        <f t="shared" ref="W44:W55" si="19">C44*R44/12</f>
        <v>1754.6527768333335</v>
      </c>
      <c r="X44" s="185">
        <f t="shared" ref="X44:X55" si="20">D44*S44/12</f>
        <v>59068.958830666663</v>
      </c>
      <c r="Y44" s="185">
        <f t="shared" ref="Y44:Y55" si="21">E44*T44/12</f>
        <v>3608.4599394166657</v>
      </c>
      <c r="Z44" s="185">
        <f t="shared" ref="Z44:Z55" si="22">F44*U44/12</f>
        <v>5584.1004882499992</v>
      </c>
      <c r="AA44" s="185">
        <f t="shared" ref="AA44:AA55" si="23">L44-V44</f>
        <v>0</v>
      </c>
      <c r="AB44" s="185">
        <f t="shared" ref="AB44:AB55" si="24">M44-W44</f>
        <v>-1470.5410828333333</v>
      </c>
      <c r="AC44" s="185">
        <f t="shared" ref="AC44:AC55" si="25">N44-X44</f>
        <v>-40382.976351999998</v>
      </c>
      <c r="AD44" s="185">
        <f t="shared" ref="AD44:AD55" si="26">O44-Y44</f>
        <v>-2109.8941174999991</v>
      </c>
      <c r="AE44" s="185">
        <f t="shared" ref="AE44:AE55" si="27">P44-Z44</f>
        <v>-3951.5673619999989</v>
      </c>
      <c r="AF44" s="18">
        <f t="shared" si="12"/>
        <v>0</v>
      </c>
      <c r="AG44" s="18">
        <f t="shared" si="12"/>
        <v>-54410.020064833334</v>
      </c>
      <c r="AH44" s="18">
        <f t="shared" si="12"/>
        <v>-1364560.9620759995</v>
      </c>
      <c r="AI44" s="18">
        <f t="shared" si="12"/>
        <v>-78066.082347499949</v>
      </c>
      <c r="AJ44" s="18">
        <f t="shared" si="12"/>
        <v>-144931.04654400004</v>
      </c>
      <c r="AK44" s="18">
        <f t="shared" ref="AK44:AK55" si="28">SUM(AF44:AJ44)</f>
        <v>-1641968.1110323328</v>
      </c>
      <c r="AL44" s="190">
        <v>0.21</v>
      </c>
      <c r="AM44" s="21">
        <f t="shared" ref="AM44:AM55" si="29">SUM(AG44:AJ44)*-AL44</f>
        <v>344813.30331678985</v>
      </c>
    </row>
    <row r="45" spans="1:39">
      <c r="A45" s="189">
        <v>44593</v>
      </c>
      <c r="B45" s="21">
        <v>206680.48</v>
      </c>
      <c r="C45" s="21">
        <v>315679.66000000003</v>
      </c>
      <c r="D45" s="21">
        <v>14230280.77</v>
      </c>
      <c r="E45" s="21">
        <v>2296573.83</v>
      </c>
      <c r="F45" s="21">
        <v>1828323.59</v>
      </c>
      <c r="G45" s="19">
        <v>0</v>
      </c>
      <c r="H45" s="19">
        <v>1.0800000000000001E-2</v>
      </c>
      <c r="I45" s="19">
        <v>2.1100000000000001E-2</v>
      </c>
      <c r="J45" s="19">
        <v>2.7699999999999999E-2</v>
      </c>
      <c r="K45" s="19">
        <v>1.95E-2</v>
      </c>
      <c r="L45" s="18">
        <f t="shared" si="13"/>
        <v>0</v>
      </c>
      <c r="M45" s="21">
        <f t="shared" si="14"/>
        <v>284.11169400000006</v>
      </c>
      <c r="N45" s="21">
        <f t="shared" si="15"/>
        <v>25021.577020583336</v>
      </c>
      <c r="O45" s="21">
        <f t="shared" si="16"/>
        <v>5301.2579242500005</v>
      </c>
      <c r="P45" s="21">
        <f t="shared" si="17"/>
        <v>2971.0258337499999</v>
      </c>
      <c r="Q45" s="19">
        <v>0</v>
      </c>
      <c r="R45" s="19">
        <v>6.6699999999999995E-2</v>
      </c>
      <c r="S45" s="19">
        <v>6.6699999999999995E-2</v>
      </c>
      <c r="T45" s="19">
        <v>6.6699999999999995E-2</v>
      </c>
      <c r="U45" s="19">
        <v>6.6699999999999995E-2</v>
      </c>
      <c r="V45" s="185">
        <f t="shared" si="18"/>
        <v>0</v>
      </c>
      <c r="W45" s="185">
        <f t="shared" si="19"/>
        <v>1754.6527768333335</v>
      </c>
      <c r="X45" s="185">
        <f t="shared" si="20"/>
        <v>79096.643946583325</v>
      </c>
      <c r="Y45" s="185">
        <f t="shared" si="21"/>
        <v>12765.12287175</v>
      </c>
      <c r="Z45" s="185">
        <f t="shared" si="22"/>
        <v>10162.431954416666</v>
      </c>
      <c r="AA45" s="185">
        <f t="shared" si="23"/>
        <v>0</v>
      </c>
      <c r="AB45" s="185">
        <f t="shared" si="24"/>
        <v>-1470.5410828333333</v>
      </c>
      <c r="AC45" s="185">
        <f t="shared" si="25"/>
        <v>-54075.066925999985</v>
      </c>
      <c r="AD45" s="185">
        <f t="shared" si="26"/>
        <v>-7463.8649474999993</v>
      </c>
      <c r="AE45" s="185">
        <f t="shared" si="27"/>
        <v>-7191.4061206666665</v>
      </c>
      <c r="AF45" s="18">
        <f t="shared" si="12"/>
        <v>0</v>
      </c>
      <c r="AG45" s="18">
        <f t="shared" si="12"/>
        <v>-55880.561147666667</v>
      </c>
      <c r="AH45" s="18">
        <f t="shared" si="12"/>
        <v>-1418636.0290019994</v>
      </c>
      <c r="AI45" s="18">
        <f t="shared" si="12"/>
        <v>-85529.947294999947</v>
      </c>
      <c r="AJ45" s="18">
        <f t="shared" si="12"/>
        <v>-152122.45266466669</v>
      </c>
      <c r="AK45" s="18">
        <f t="shared" si="28"/>
        <v>-1712168.9901093328</v>
      </c>
      <c r="AL45" s="190">
        <v>0.21</v>
      </c>
      <c r="AM45" s="21">
        <f t="shared" si="29"/>
        <v>359555.4879229599</v>
      </c>
    </row>
    <row r="46" spans="1:39">
      <c r="A46" s="189">
        <v>44621</v>
      </c>
      <c r="B46" s="21">
        <v>206680.48</v>
      </c>
      <c r="C46" s="21">
        <v>315679.66000000003</v>
      </c>
      <c r="D46" s="21">
        <v>14257302.77</v>
      </c>
      <c r="E46" s="21">
        <v>2301065.64</v>
      </c>
      <c r="F46" s="21">
        <v>1830569.51</v>
      </c>
      <c r="G46" s="19">
        <v>0</v>
      </c>
      <c r="H46" s="19">
        <v>1.0800000000000001E-2</v>
      </c>
      <c r="I46" s="19">
        <v>2.1100000000000001E-2</v>
      </c>
      <c r="J46" s="19">
        <v>2.7699999999999999E-2</v>
      </c>
      <c r="K46" s="19">
        <v>1.95E-2</v>
      </c>
      <c r="L46" s="18">
        <f t="shared" si="13"/>
        <v>0</v>
      </c>
      <c r="M46" s="21">
        <f t="shared" si="14"/>
        <v>284.11169400000006</v>
      </c>
      <c r="N46" s="21">
        <f t="shared" si="15"/>
        <v>25069.090703916667</v>
      </c>
      <c r="O46" s="21">
        <f t="shared" si="16"/>
        <v>5311.6265190000004</v>
      </c>
      <c r="P46" s="21">
        <f t="shared" si="17"/>
        <v>2974.6754537500001</v>
      </c>
      <c r="Q46" s="19">
        <v>0</v>
      </c>
      <c r="R46" s="19">
        <v>6.6699999999999995E-2</v>
      </c>
      <c r="S46" s="19">
        <v>6.6699999999999995E-2</v>
      </c>
      <c r="T46" s="19">
        <v>6.6699999999999995E-2</v>
      </c>
      <c r="U46" s="19">
        <v>6.6699999999999995E-2</v>
      </c>
      <c r="V46" s="185">
        <f t="shared" si="18"/>
        <v>0</v>
      </c>
      <c r="W46" s="185">
        <f t="shared" si="19"/>
        <v>1754.6527768333335</v>
      </c>
      <c r="X46" s="185">
        <f t="shared" si="20"/>
        <v>79246.841229916652</v>
      </c>
      <c r="Y46" s="185">
        <f t="shared" si="21"/>
        <v>12790.089848999998</v>
      </c>
      <c r="Z46" s="185">
        <f t="shared" si="22"/>
        <v>10174.915526416666</v>
      </c>
      <c r="AA46" s="185">
        <f t="shared" si="23"/>
        <v>0</v>
      </c>
      <c r="AB46" s="185">
        <f t="shared" si="24"/>
        <v>-1470.5410828333333</v>
      </c>
      <c r="AC46" s="185">
        <f t="shared" si="25"/>
        <v>-54177.750525999989</v>
      </c>
      <c r="AD46" s="185">
        <f t="shared" si="26"/>
        <v>-7478.4633299999978</v>
      </c>
      <c r="AE46" s="185">
        <f t="shared" si="27"/>
        <v>-7200.2400726666656</v>
      </c>
      <c r="AF46" s="18">
        <f t="shared" si="12"/>
        <v>0</v>
      </c>
      <c r="AG46" s="18">
        <f t="shared" si="12"/>
        <v>-57351.102230500001</v>
      </c>
      <c r="AH46" s="18">
        <f t="shared" si="12"/>
        <v>-1472813.7795279995</v>
      </c>
      <c r="AI46" s="18">
        <f t="shared" si="12"/>
        <v>-93008.410624999946</v>
      </c>
      <c r="AJ46" s="18">
        <f t="shared" si="12"/>
        <v>-159322.69273733336</v>
      </c>
      <c r="AK46" s="18">
        <f t="shared" si="28"/>
        <v>-1782495.9851208329</v>
      </c>
      <c r="AL46" s="190">
        <v>0.21</v>
      </c>
      <c r="AM46" s="21">
        <f t="shared" si="29"/>
        <v>374324.1568753749</v>
      </c>
    </row>
    <row r="47" spans="1:39">
      <c r="A47" s="189">
        <v>44652</v>
      </c>
      <c r="B47" s="21">
        <v>206680.48</v>
      </c>
      <c r="C47" s="21">
        <v>315679.66000000003</v>
      </c>
      <c r="D47" s="21">
        <v>14284239.220000001</v>
      </c>
      <c r="E47" s="21">
        <v>2317297.1</v>
      </c>
      <c r="F47" s="21">
        <v>1838685.23</v>
      </c>
      <c r="G47" s="19">
        <v>0</v>
      </c>
      <c r="H47" s="19">
        <v>1.0800000000000001E-2</v>
      </c>
      <c r="I47" s="19">
        <v>2.1100000000000001E-2</v>
      </c>
      <c r="J47" s="19">
        <v>2.7699999999999999E-2</v>
      </c>
      <c r="K47" s="19">
        <v>1.95E-2</v>
      </c>
      <c r="L47" s="18">
        <f t="shared" si="13"/>
        <v>0</v>
      </c>
      <c r="M47" s="21">
        <f t="shared" si="14"/>
        <v>284.11169400000006</v>
      </c>
      <c r="N47" s="21">
        <f t="shared" si="15"/>
        <v>25116.453961833337</v>
      </c>
      <c r="O47" s="21">
        <f t="shared" si="16"/>
        <v>5349.0941391666665</v>
      </c>
      <c r="P47" s="21">
        <f t="shared" si="17"/>
        <v>2987.8634987500004</v>
      </c>
      <c r="Q47" s="19">
        <v>0</v>
      </c>
      <c r="R47" s="19">
        <v>6.6699999999999995E-2</v>
      </c>
      <c r="S47" s="19">
        <v>6.6699999999999995E-2</v>
      </c>
      <c r="T47" s="19">
        <v>6.6699999999999995E-2</v>
      </c>
      <c r="U47" s="19">
        <v>6.6699999999999995E-2</v>
      </c>
      <c r="V47" s="185">
        <f t="shared" si="18"/>
        <v>0</v>
      </c>
      <c r="W47" s="185">
        <f t="shared" si="19"/>
        <v>1754.6527768333335</v>
      </c>
      <c r="X47" s="185">
        <f t="shared" si="20"/>
        <v>79396.562997833331</v>
      </c>
      <c r="Y47" s="185">
        <f t="shared" si="21"/>
        <v>12880.309714166666</v>
      </c>
      <c r="Z47" s="185">
        <f t="shared" si="22"/>
        <v>10220.025403416666</v>
      </c>
      <c r="AA47" s="185">
        <f t="shared" si="23"/>
        <v>0</v>
      </c>
      <c r="AB47" s="185">
        <f t="shared" si="24"/>
        <v>-1470.5410828333333</v>
      </c>
      <c r="AC47" s="185">
        <f t="shared" si="25"/>
        <v>-54280.109035999994</v>
      </c>
      <c r="AD47" s="185">
        <f t="shared" si="26"/>
        <v>-7531.2155749999993</v>
      </c>
      <c r="AE47" s="185">
        <f t="shared" si="27"/>
        <v>-7232.1619046666656</v>
      </c>
      <c r="AF47" s="18">
        <f t="shared" si="12"/>
        <v>0</v>
      </c>
      <c r="AG47" s="18">
        <f t="shared" si="12"/>
        <v>-58821.643313333334</v>
      </c>
      <c r="AH47" s="18">
        <f t="shared" si="12"/>
        <v>-1527093.8885639994</v>
      </c>
      <c r="AI47" s="18">
        <f t="shared" si="12"/>
        <v>-100539.62619999994</v>
      </c>
      <c r="AJ47" s="18">
        <f t="shared" si="12"/>
        <v>-166554.85464200002</v>
      </c>
      <c r="AK47" s="18">
        <f t="shared" si="28"/>
        <v>-1853010.0127193327</v>
      </c>
      <c r="AL47" s="190">
        <v>0.21</v>
      </c>
      <c r="AM47" s="21">
        <f t="shared" si="29"/>
        <v>389132.10267105984</v>
      </c>
    </row>
    <row r="48" spans="1:39">
      <c r="A48" s="189">
        <v>44682</v>
      </c>
      <c r="B48" s="21">
        <v>206680.48</v>
      </c>
      <c r="C48" s="21">
        <v>315679.66000000003</v>
      </c>
      <c r="D48" s="21">
        <v>14304746.35</v>
      </c>
      <c r="E48" s="21">
        <v>2323526.58</v>
      </c>
      <c r="F48" s="21">
        <v>1841799.97</v>
      </c>
      <c r="G48" s="19">
        <v>0</v>
      </c>
      <c r="H48" s="19">
        <v>1.0800000000000001E-2</v>
      </c>
      <c r="I48" s="19">
        <v>2.1100000000000001E-2</v>
      </c>
      <c r="J48" s="19">
        <v>2.7699999999999999E-2</v>
      </c>
      <c r="K48" s="19">
        <v>1.95E-2</v>
      </c>
      <c r="L48" s="18">
        <f t="shared" si="13"/>
        <v>0</v>
      </c>
      <c r="M48" s="21">
        <f t="shared" si="14"/>
        <v>284.11169400000006</v>
      </c>
      <c r="N48" s="21">
        <f t="shared" si="15"/>
        <v>25152.512332083334</v>
      </c>
      <c r="O48" s="21">
        <f t="shared" si="16"/>
        <v>5363.4738554999994</v>
      </c>
      <c r="P48" s="21">
        <f t="shared" si="17"/>
        <v>2992.9249512499996</v>
      </c>
      <c r="Q48" s="19">
        <v>0</v>
      </c>
      <c r="R48" s="19">
        <v>6.6699999999999995E-2</v>
      </c>
      <c r="S48" s="19">
        <v>6.6699999999999995E-2</v>
      </c>
      <c r="T48" s="19">
        <v>6.6699999999999995E-2</v>
      </c>
      <c r="U48" s="19">
        <v>6.6699999999999995E-2</v>
      </c>
      <c r="V48" s="185">
        <f t="shared" si="18"/>
        <v>0</v>
      </c>
      <c r="W48" s="185">
        <f t="shared" si="19"/>
        <v>1754.6527768333335</v>
      </c>
      <c r="X48" s="185">
        <f t="shared" si="20"/>
        <v>79510.54846208333</v>
      </c>
      <c r="Y48" s="185">
        <f t="shared" si="21"/>
        <v>12914.935240500001</v>
      </c>
      <c r="Z48" s="185">
        <f t="shared" si="22"/>
        <v>10237.338166583333</v>
      </c>
      <c r="AA48" s="185">
        <f t="shared" si="23"/>
        <v>0</v>
      </c>
      <c r="AB48" s="185">
        <f t="shared" si="24"/>
        <v>-1470.5410828333333</v>
      </c>
      <c r="AC48" s="185">
        <f t="shared" si="25"/>
        <v>-54358.036129999993</v>
      </c>
      <c r="AD48" s="185">
        <f t="shared" si="26"/>
        <v>-7551.4613850000014</v>
      </c>
      <c r="AE48" s="185">
        <f t="shared" si="27"/>
        <v>-7244.4132153333339</v>
      </c>
      <c r="AF48" s="18">
        <f t="shared" si="12"/>
        <v>0</v>
      </c>
      <c r="AG48" s="18">
        <f t="shared" si="12"/>
        <v>-60292.184396166667</v>
      </c>
      <c r="AH48" s="18">
        <f t="shared" si="12"/>
        <v>-1581451.9246939993</v>
      </c>
      <c r="AI48" s="18">
        <f t="shared" si="12"/>
        <v>-108091.08758499994</v>
      </c>
      <c r="AJ48" s="18">
        <f t="shared" si="12"/>
        <v>-173799.26785733335</v>
      </c>
      <c r="AK48" s="18">
        <f t="shared" si="28"/>
        <v>-1923634.4645324992</v>
      </c>
      <c r="AL48" s="190">
        <v>0.21</v>
      </c>
      <c r="AM48" s="21">
        <f t="shared" si="29"/>
        <v>403963.23755182483</v>
      </c>
    </row>
    <row r="49" spans="1:39">
      <c r="A49" s="189">
        <v>44713</v>
      </c>
      <c r="B49" s="21">
        <v>206680.48</v>
      </c>
      <c r="C49" s="21">
        <v>315679.66000000003</v>
      </c>
      <c r="D49" s="21">
        <v>14962728.49</v>
      </c>
      <c r="E49" s="21">
        <v>2646049.46</v>
      </c>
      <c r="F49" s="21">
        <v>1519515.29</v>
      </c>
      <c r="G49" s="19">
        <v>0</v>
      </c>
      <c r="H49" s="19">
        <v>1.0800000000000001E-2</v>
      </c>
      <c r="I49" s="19">
        <v>2.1100000000000001E-2</v>
      </c>
      <c r="J49" s="19">
        <v>2.7699999999999999E-2</v>
      </c>
      <c r="K49" s="19">
        <v>1.95E-2</v>
      </c>
      <c r="L49" s="18">
        <f t="shared" si="13"/>
        <v>0</v>
      </c>
      <c r="M49" s="21">
        <f t="shared" si="14"/>
        <v>284.11169400000006</v>
      </c>
      <c r="N49" s="21">
        <f t="shared" si="15"/>
        <v>26309.464261583333</v>
      </c>
      <c r="O49" s="21">
        <f t="shared" si="16"/>
        <v>6107.964170166666</v>
      </c>
      <c r="P49" s="21">
        <f t="shared" si="17"/>
        <v>2469.2123462499999</v>
      </c>
      <c r="Q49" s="19">
        <v>0</v>
      </c>
      <c r="R49" s="19">
        <v>6.6699999999999995E-2</v>
      </c>
      <c r="S49" s="19">
        <v>6.6699999999999995E-2</v>
      </c>
      <c r="T49" s="19">
        <v>6.6699999999999995E-2</v>
      </c>
      <c r="U49" s="19">
        <v>6.6699999999999995E-2</v>
      </c>
      <c r="V49" s="185">
        <f t="shared" si="18"/>
        <v>0</v>
      </c>
      <c r="W49" s="185">
        <f t="shared" si="19"/>
        <v>1754.6527768333335</v>
      </c>
      <c r="X49" s="185">
        <f t="shared" si="20"/>
        <v>83167.832523583333</v>
      </c>
      <c r="Y49" s="185">
        <f t="shared" si="21"/>
        <v>14707.624915166665</v>
      </c>
      <c r="Z49" s="185">
        <f t="shared" si="22"/>
        <v>8445.9724869166657</v>
      </c>
      <c r="AA49" s="185">
        <f t="shared" si="23"/>
        <v>0</v>
      </c>
      <c r="AB49" s="185">
        <f t="shared" si="24"/>
        <v>-1470.5410828333333</v>
      </c>
      <c r="AC49" s="185">
        <f t="shared" si="25"/>
        <v>-56858.368262000004</v>
      </c>
      <c r="AD49" s="185">
        <f t="shared" si="26"/>
        <v>-8599.6607449999992</v>
      </c>
      <c r="AE49" s="185">
        <f t="shared" si="27"/>
        <v>-5976.7601406666654</v>
      </c>
      <c r="AF49" s="18">
        <f t="shared" si="12"/>
        <v>0</v>
      </c>
      <c r="AG49" s="18">
        <f t="shared" si="12"/>
        <v>-61762.725479000001</v>
      </c>
      <c r="AH49" s="18">
        <f t="shared" si="12"/>
        <v>-1638310.2929559993</v>
      </c>
      <c r="AI49" s="18">
        <f t="shared" si="12"/>
        <v>-116690.74832999994</v>
      </c>
      <c r="AJ49" s="18">
        <f t="shared" si="12"/>
        <v>-179776.02799800003</v>
      </c>
      <c r="AK49" s="18">
        <f t="shared" si="28"/>
        <v>-1996539.7947629993</v>
      </c>
      <c r="AL49" s="190">
        <v>0.21</v>
      </c>
      <c r="AM49" s="21">
        <f t="shared" si="29"/>
        <v>419273.35690022982</v>
      </c>
    </row>
    <row r="50" spans="1:39">
      <c r="A50" s="189">
        <v>44743</v>
      </c>
      <c r="B50" s="21">
        <v>206680.48</v>
      </c>
      <c r="C50" s="21">
        <v>315679.66000000003</v>
      </c>
      <c r="D50" s="21">
        <v>21884031.23</v>
      </c>
      <c r="E50" s="21">
        <v>4494183.7</v>
      </c>
      <c r="F50" s="21">
        <v>2442195.4300000002</v>
      </c>
      <c r="G50" s="19">
        <v>0</v>
      </c>
      <c r="H50" s="19">
        <v>1.0800000000000001E-2</v>
      </c>
      <c r="I50" s="19">
        <v>2.1100000000000001E-2</v>
      </c>
      <c r="J50" s="19">
        <v>2.7699999999999999E-2</v>
      </c>
      <c r="K50" s="19">
        <v>1.95E-2</v>
      </c>
      <c r="L50" s="18">
        <f t="shared" si="13"/>
        <v>0</v>
      </c>
      <c r="M50" s="21">
        <f t="shared" si="14"/>
        <v>284.11169400000006</v>
      </c>
      <c r="N50" s="21">
        <f t="shared" si="15"/>
        <v>38479.421579416667</v>
      </c>
      <c r="O50" s="21">
        <f t="shared" si="16"/>
        <v>10374.074040833333</v>
      </c>
      <c r="P50" s="21">
        <f t="shared" si="17"/>
        <v>3968.5675737500005</v>
      </c>
      <c r="Q50" s="19">
        <v>0</v>
      </c>
      <c r="R50" s="19">
        <v>6.6699999999999995E-2</v>
      </c>
      <c r="S50" s="19">
        <v>6.6699999999999995E-2</v>
      </c>
      <c r="T50" s="19">
        <v>6.6699999999999995E-2</v>
      </c>
      <c r="U50" s="19">
        <v>6.6699999999999995E-2</v>
      </c>
      <c r="V50" s="185">
        <f t="shared" si="18"/>
        <v>0</v>
      </c>
      <c r="W50" s="185">
        <f t="shared" si="19"/>
        <v>1754.6527768333335</v>
      </c>
      <c r="X50" s="185">
        <f t="shared" si="20"/>
        <v>121638.74025341666</v>
      </c>
      <c r="Y50" s="185">
        <f t="shared" si="21"/>
        <v>24980.171065833332</v>
      </c>
      <c r="Z50" s="185">
        <f t="shared" si="22"/>
        <v>13574.536265083334</v>
      </c>
      <c r="AA50" s="185">
        <f t="shared" si="23"/>
        <v>0</v>
      </c>
      <c r="AB50" s="185">
        <f t="shared" si="24"/>
        <v>-1470.5410828333333</v>
      </c>
      <c r="AC50" s="185">
        <f t="shared" si="25"/>
        <v>-83159.318673999995</v>
      </c>
      <c r="AD50" s="185">
        <f t="shared" si="26"/>
        <v>-14606.097024999999</v>
      </c>
      <c r="AE50" s="185">
        <f t="shared" si="27"/>
        <v>-9605.9686913333335</v>
      </c>
      <c r="AF50" s="18">
        <f t="shared" si="12"/>
        <v>0</v>
      </c>
      <c r="AG50" s="18">
        <f t="shared" si="12"/>
        <v>-63233.266561833334</v>
      </c>
      <c r="AH50" s="18">
        <f t="shared" si="12"/>
        <v>-1721469.6116299992</v>
      </c>
      <c r="AI50" s="18">
        <f t="shared" si="12"/>
        <v>-131296.84535499994</v>
      </c>
      <c r="AJ50" s="18">
        <f t="shared" si="12"/>
        <v>-189381.99668933338</v>
      </c>
      <c r="AK50" s="18">
        <f t="shared" si="28"/>
        <v>-2105381.7202361659</v>
      </c>
      <c r="AL50" s="190">
        <v>0.21</v>
      </c>
      <c r="AM50" s="21">
        <f t="shared" si="29"/>
        <v>442130.16124959482</v>
      </c>
    </row>
    <row r="51" spans="1:39">
      <c r="A51" s="189">
        <v>44774</v>
      </c>
      <c r="B51" s="21">
        <v>206680.48</v>
      </c>
      <c r="C51" s="21">
        <v>315679.66000000003</v>
      </c>
      <c r="D51" s="21">
        <v>21915238.539999999</v>
      </c>
      <c r="E51" s="21">
        <v>4494601.37</v>
      </c>
      <c r="F51" s="21">
        <v>2442273.71</v>
      </c>
      <c r="G51" s="19">
        <v>0</v>
      </c>
      <c r="H51" s="19">
        <v>1.0800000000000001E-2</v>
      </c>
      <c r="I51" s="19">
        <v>2.1100000000000001E-2</v>
      </c>
      <c r="J51" s="19">
        <v>2.7699999999999999E-2</v>
      </c>
      <c r="K51" s="19">
        <v>1.95E-2</v>
      </c>
      <c r="L51" s="18">
        <f t="shared" si="13"/>
        <v>0</v>
      </c>
      <c r="M51" s="21">
        <f t="shared" si="14"/>
        <v>284.11169400000006</v>
      </c>
      <c r="N51" s="21">
        <f t="shared" si="15"/>
        <v>38534.294432833332</v>
      </c>
      <c r="O51" s="21">
        <f t="shared" si="16"/>
        <v>10375.038162416668</v>
      </c>
      <c r="P51" s="21">
        <f t="shared" si="17"/>
        <v>3968.6947787499998</v>
      </c>
      <c r="Q51" s="19">
        <v>0</v>
      </c>
      <c r="R51" s="19">
        <v>6.6699999999999995E-2</v>
      </c>
      <c r="S51" s="19">
        <v>6.6699999999999995E-2</v>
      </c>
      <c r="T51" s="19">
        <v>6.6699999999999995E-2</v>
      </c>
      <c r="U51" s="19">
        <v>6.6699999999999995E-2</v>
      </c>
      <c r="V51" s="185">
        <f t="shared" si="18"/>
        <v>0</v>
      </c>
      <c r="W51" s="185">
        <f t="shared" si="19"/>
        <v>1754.6527768333335</v>
      </c>
      <c r="X51" s="185">
        <f t="shared" si="20"/>
        <v>121812.20088483331</v>
      </c>
      <c r="Y51" s="185">
        <f t="shared" si="21"/>
        <v>24982.492614916668</v>
      </c>
      <c r="Z51" s="185">
        <f t="shared" si="22"/>
        <v>13574.971371416665</v>
      </c>
      <c r="AA51" s="185">
        <f t="shared" si="23"/>
        <v>0</v>
      </c>
      <c r="AB51" s="185">
        <f t="shared" si="24"/>
        <v>-1470.5410828333333</v>
      </c>
      <c r="AC51" s="185">
        <f t="shared" si="25"/>
        <v>-83277.906451999967</v>
      </c>
      <c r="AD51" s="185">
        <f t="shared" si="26"/>
        <v>-14607.4544525</v>
      </c>
      <c r="AE51" s="185">
        <f t="shared" si="27"/>
        <v>-9606.2765926666652</v>
      </c>
      <c r="AF51" s="18">
        <f t="shared" si="12"/>
        <v>0</v>
      </c>
      <c r="AG51" s="18">
        <f t="shared" si="12"/>
        <v>-64703.807644666667</v>
      </c>
      <c r="AH51" s="18">
        <f t="shared" si="12"/>
        <v>-1804747.5180819992</v>
      </c>
      <c r="AI51" s="18">
        <f t="shared" si="12"/>
        <v>-145904.29980749995</v>
      </c>
      <c r="AJ51" s="18">
        <f t="shared" si="12"/>
        <v>-198988.27328200004</v>
      </c>
      <c r="AK51" s="18">
        <f t="shared" si="28"/>
        <v>-2214343.8988161655</v>
      </c>
      <c r="AL51" s="190">
        <v>0.21</v>
      </c>
      <c r="AM51" s="21">
        <f t="shared" si="29"/>
        <v>465012.21875139471</v>
      </c>
    </row>
    <row r="52" spans="1:39">
      <c r="A52" s="189">
        <v>44805</v>
      </c>
      <c r="B52" s="21">
        <v>206680.48</v>
      </c>
      <c r="C52" s="21">
        <v>315679.66000000003</v>
      </c>
      <c r="D52" s="21">
        <v>21906135.25</v>
      </c>
      <c r="E52" s="21">
        <v>4497344.9000000004</v>
      </c>
      <c r="F52" s="21">
        <v>2443630.7200000002</v>
      </c>
      <c r="G52" s="19">
        <v>0</v>
      </c>
      <c r="H52" s="19">
        <v>1.0800000000000001E-2</v>
      </c>
      <c r="I52" s="19">
        <v>2.1100000000000001E-2</v>
      </c>
      <c r="J52" s="19">
        <v>2.7699999999999999E-2</v>
      </c>
      <c r="K52" s="19">
        <v>1.95E-2</v>
      </c>
      <c r="L52" s="18">
        <f t="shared" si="13"/>
        <v>0</v>
      </c>
      <c r="M52" s="21">
        <f t="shared" si="14"/>
        <v>284.11169400000006</v>
      </c>
      <c r="N52" s="21">
        <f t="shared" si="15"/>
        <v>38518.287814583331</v>
      </c>
      <c r="O52" s="21">
        <f t="shared" si="16"/>
        <v>10381.371144166667</v>
      </c>
      <c r="P52" s="21">
        <f t="shared" si="17"/>
        <v>3970.8999200000003</v>
      </c>
      <c r="Q52" s="19">
        <v>0</v>
      </c>
      <c r="R52" s="19">
        <v>6.6699999999999995E-2</v>
      </c>
      <c r="S52" s="19">
        <v>6.6699999999999995E-2</v>
      </c>
      <c r="T52" s="19">
        <v>6.6699999999999995E-2</v>
      </c>
      <c r="U52" s="19">
        <v>6.6699999999999995E-2</v>
      </c>
      <c r="V52" s="185">
        <f t="shared" si="18"/>
        <v>0</v>
      </c>
      <c r="W52" s="185">
        <f t="shared" si="19"/>
        <v>1754.6527768333335</v>
      </c>
      <c r="X52" s="185">
        <f t="shared" si="20"/>
        <v>121761.60176458332</v>
      </c>
      <c r="Y52" s="185">
        <f t="shared" si="21"/>
        <v>24997.742069166667</v>
      </c>
      <c r="Z52" s="185">
        <f t="shared" si="22"/>
        <v>13582.514085333334</v>
      </c>
      <c r="AA52" s="185">
        <f t="shared" si="23"/>
        <v>0</v>
      </c>
      <c r="AB52" s="185">
        <f t="shared" si="24"/>
        <v>-1470.5410828333333</v>
      </c>
      <c r="AC52" s="185">
        <f t="shared" si="25"/>
        <v>-83243.313949999982</v>
      </c>
      <c r="AD52" s="185">
        <f t="shared" si="26"/>
        <v>-14616.370924999999</v>
      </c>
      <c r="AE52" s="185">
        <f t="shared" si="27"/>
        <v>-9611.6141653333343</v>
      </c>
      <c r="AF52" s="18">
        <f t="shared" ref="AF52:AF55" si="30">AF51+AA52</f>
        <v>0</v>
      </c>
      <c r="AG52" s="18">
        <f t="shared" ref="AG52:AG55" si="31">AG51+AB52</f>
        <v>-66174.348727500008</v>
      </c>
      <c r="AH52" s="18">
        <f t="shared" ref="AH52:AH55" si="32">AH51+AC52</f>
        <v>-1887990.8320319992</v>
      </c>
      <c r="AI52" s="18">
        <f t="shared" ref="AI52:AI55" si="33">AI51+AD52</f>
        <v>-160520.67073249994</v>
      </c>
      <c r="AJ52" s="18">
        <f t="shared" ref="AJ52:AJ55" si="34">AJ51+AE52</f>
        <v>-208599.88744733337</v>
      </c>
      <c r="AK52" s="18">
        <f t="shared" si="28"/>
        <v>-2323285.7389393328</v>
      </c>
      <c r="AL52" s="190">
        <v>0.21</v>
      </c>
      <c r="AM52" s="21">
        <f t="shared" si="29"/>
        <v>487890.00517725985</v>
      </c>
    </row>
    <row r="53" spans="1:39">
      <c r="A53" s="189">
        <v>44835</v>
      </c>
      <c r="B53" s="21">
        <v>206680.48</v>
      </c>
      <c r="C53" s="21">
        <v>315679.66000000003</v>
      </c>
      <c r="D53" s="21">
        <v>21913003.43</v>
      </c>
      <c r="E53" s="21">
        <v>4510109.17</v>
      </c>
      <c r="F53" s="21">
        <v>2450012.85</v>
      </c>
      <c r="G53" s="19">
        <v>0</v>
      </c>
      <c r="H53" s="19">
        <v>1.0800000000000001E-2</v>
      </c>
      <c r="I53" s="19">
        <v>2.1100000000000001E-2</v>
      </c>
      <c r="J53" s="19">
        <v>2.7699999999999999E-2</v>
      </c>
      <c r="K53" s="19">
        <v>1.95E-2</v>
      </c>
      <c r="L53" s="18">
        <f t="shared" si="13"/>
        <v>0</v>
      </c>
      <c r="M53" s="21">
        <f t="shared" si="14"/>
        <v>284.11169400000006</v>
      </c>
      <c r="N53" s="21">
        <f t="shared" si="15"/>
        <v>38530.364364416666</v>
      </c>
      <c r="O53" s="21">
        <f t="shared" si="16"/>
        <v>10410.835334083333</v>
      </c>
      <c r="P53" s="21">
        <f t="shared" si="17"/>
        <v>3981.27088125</v>
      </c>
      <c r="Q53" s="19">
        <v>0</v>
      </c>
      <c r="R53" s="19">
        <v>6.6699999999999995E-2</v>
      </c>
      <c r="S53" s="19">
        <v>6.6699999999999995E-2</v>
      </c>
      <c r="T53" s="19">
        <v>6.6699999999999995E-2</v>
      </c>
      <c r="U53" s="19">
        <v>6.6699999999999995E-2</v>
      </c>
      <c r="V53" s="185">
        <f t="shared" si="18"/>
        <v>0</v>
      </c>
      <c r="W53" s="185">
        <f t="shared" si="19"/>
        <v>1754.6527768333335</v>
      </c>
      <c r="X53" s="185">
        <f t="shared" si="20"/>
        <v>121799.77739841666</v>
      </c>
      <c r="Y53" s="185">
        <f t="shared" si="21"/>
        <v>25068.690136583333</v>
      </c>
      <c r="Z53" s="185">
        <f t="shared" si="22"/>
        <v>13617.988091249999</v>
      </c>
      <c r="AA53" s="185">
        <f t="shared" si="23"/>
        <v>0</v>
      </c>
      <c r="AB53" s="185">
        <f t="shared" si="24"/>
        <v>-1470.5410828333333</v>
      </c>
      <c r="AC53" s="185">
        <f t="shared" si="25"/>
        <v>-83269.413033999997</v>
      </c>
      <c r="AD53" s="185">
        <f t="shared" si="26"/>
        <v>-14657.8548025</v>
      </c>
      <c r="AE53" s="185">
        <f t="shared" si="27"/>
        <v>-9636.7172099999989</v>
      </c>
      <c r="AF53" s="18">
        <f t="shared" si="30"/>
        <v>0</v>
      </c>
      <c r="AG53" s="18">
        <f t="shared" si="31"/>
        <v>-67644.889810333349</v>
      </c>
      <c r="AH53" s="18">
        <f t="shared" si="32"/>
        <v>-1971260.2450659992</v>
      </c>
      <c r="AI53" s="18">
        <f t="shared" si="33"/>
        <v>-175178.52553499994</v>
      </c>
      <c r="AJ53" s="18">
        <f t="shared" si="34"/>
        <v>-218236.60465733337</v>
      </c>
      <c r="AK53" s="18">
        <f t="shared" si="28"/>
        <v>-2432320.2650686656</v>
      </c>
      <c r="AL53" s="190">
        <v>0.21</v>
      </c>
      <c r="AM53" s="21">
        <f t="shared" si="29"/>
        <v>510787.25566441973</v>
      </c>
    </row>
    <row r="54" spans="1:39">
      <c r="A54" s="189">
        <v>44866</v>
      </c>
      <c r="B54" s="21">
        <v>206680.48</v>
      </c>
      <c r="C54" s="21">
        <v>315679.66000000003</v>
      </c>
      <c r="D54" s="21">
        <v>21926329.52</v>
      </c>
      <c r="E54" s="21">
        <v>4568387.57</v>
      </c>
      <c r="F54" s="21">
        <v>2479152.0299999998</v>
      </c>
      <c r="G54" s="19">
        <v>0</v>
      </c>
      <c r="H54" s="19">
        <v>1.0800000000000001E-2</v>
      </c>
      <c r="I54" s="19">
        <v>2.1100000000000001E-2</v>
      </c>
      <c r="J54" s="19">
        <v>2.7699999999999999E-2</v>
      </c>
      <c r="K54" s="19">
        <v>1.95E-2</v>
      </c>
      <c r="L54" s="18">
        <f t="shared" si="13"/>
        <v>0</v>
      </c>
      <c r="M54" s="21">
        <f t="shared" si="14"/>
        <v>284.11169400000006</v>
      </c>
      <c r="N54" s="21">
        <f t="shared" si="15"/>
        <v>38553.796072666672</v>
      </c>
      <c r="O54" s="21">
        <f t="shared" si="16"/>
        <v>10545.361307416666</v>
      </c>
      <c r="P54" s="21">
        <f t="shared" si="17"/>
        <v>4028.6220487499995</v>
      </c>
      <c r="Q54" s="19">
        <v>0</v>
      </c>
      <c r="R54" s="19">
        <v>6.6699999999999995E-2</v>
      </c>
      <c r="S54" s="19">
        <v>6.6699999999999995E-2</v>
      </c>
      <c r="T54" s="19">
        <v>6.6699999999999995E-2</v>
      </c>
      <c r="U54" s="19">
        <v>6.6699999999999995E-2</v>
      </c>
      <c r="V54" s="185">
        <f t="shared" si="18"/>
        <v>0</v>
      </c>
      <c r="W54" s="185">
        <f t="shared" si="19"/>
        <v>1754.6527768333335</v>
      </c>
      <c r="X54" s="185">
        <f t="shared" si="20"/>
        <v>121873.84824866666</v>
      </c>
      <c r="Y54" s="185">
        <f t="shared" si="21"/>
        <v>25392.62090991667</v>
      </c>
      <c r="Z54" s="185">
        <f t="shared" si="22"/>
        <v>13779.953366749998</v>
      </c>
      <c r="AA54" s="185">
        <f t="shared" si="23"/>
        <v>0</v>
      </c>
      <c r="AB54" s="185">
        <f t="shared" si="24"/>
        <v>-1470.5410828333333</v>
      </c>
      <c r="AC54" s="185">
        <f t="shared" si="25"/>
        <v>-83320.052175999997</v>
      </c>
      <c r="AD54" s="185">
        <f t="shared" si="26"/>
        <v>-14847.259602500004</v>
      </c>
      <c r="AE54" s="185">
        <f t="shared" si="27"/>
        <v>-9751.3313179999986</v>
      </c>
      <c r="AF54" s="18">
        <f t="shared" si="30"/>
        <v>0</v>
      </c>
      <c r="AG54" s="18">
        <f t="shared" si="31"/>
        <v>-69115.430893166689</v>
      </c>
      <c r="AH54" s="18">
        <f t="shared" si="32"/>
        <v>-2054580.2972419993</v>
      </c>
      <c r="AI54" s="18">
        <f t="shared" si="33"/>
        <v>-190025.78513749994</v>
      </c>
      <c r="AJ54" s="18">
        <f t="shared" si="34"/>
        <v>-227987.93597533338</v>
      </c>
      <c r="AK54" s="18">
        <f t="shared" si="28"/>
        <v>-2541709.4492479991</v>
      </c>
      <c r="AL54" s="190">
        <v>0.21</v>
      </c>
      <c r="AM54" s="21">
        <f t="shared" si="29"/>
        <v>533758.98434207984</v>
      </c>
    </row>
    <row r="55" spans="1:39">
      <c r="A55" s="189">
        <v>44896</v>
      </c>
      <c r="B55" s="21">
        <v>206680.48</v>
      </c>
      <c r="C55" s="21">
        <v>362174.22</v>
      </c>
      <c r="D55" s="21">
        <v>21931845.539999999</v>
      </c>
      <c r="E55" s="21">
        <v>4570088.57</v>
      </c>
      <c r="F55" s="21">
        <v>2480002.52</v>
      </c>
      <c r="G55" s="19">
        <v>0</v>
      </c>
      <c r="H55" s="19">
        <v>1.0800000000000001E-2</v>
      </c>
      <c r="I55" s="19">
        <v>2.1100000000000001E-2</v>
      </c>
      <c r="J55" s="19">
        <v>2.7699999999999999E-2</v>
      </c>
      <c r="K55" s="19">
        <v>1.95E-2</v>
      </c>
      <c r="L55" s="18">
        <f t="shared" si="13"/>
        <v>0</v>
      </c>
      <c r="M55" s="21">
        <f t="shared" si="14"/>
        <v>325.95679799999999</v>
      </c>
      <c r="N55" s="21">
        <f t="shared" si="15"/>
        <v>38563.495074500002</v>
      </c>
      <c r="O55" s="21">
        <f t="shared" si="16"/>
        <v>10549.287782416666</v>
      </c>
      <c r="P55" s="21">
        <f t="shared" si="17"/>
        <v>4030.0040950000002</v>
      </c>
      <c r="Q55" s="19">
        <v>0</v>
      </c>
      <c r="R55" s="19">
        <v>6.6699999999999995E-2</v>
      </c>
      <c r="S55" s="19">
        <v>6.6699999999999995E-2</v>
      </c>
      <c r="T55" s="19">
        <v>6.6699999999999995E-2</v>
      </c>
      <c r="U55" s="19">
        <v>6.6699999999999995E-2</v>
      </c>
      <c r="V55" s="185">
        <f t="shared" si="18"/>
        <v>0</v>
      </c>
      <c r="W55" s="185">
        <f t="shared" si="19"/>
        <v>2013.0850394999998</v>
      </c>
      <c r="X55" s="185">
        <f t="shared" si="20"/>
        <v>121904.50812649999</v>
      </c>
      <c r="Y55" s="185">
        <f t="shared" si="21"/>
        <v>25402.075634916666</v>
      </c>
      <c r="Z55" s="185">
        <f t="shared" si="22"/>
        <v>13784.680673666664</v>
      </c>
      <c r="AA55" s="185">
        <f t="shared" si="23"/>
        <v>0</v>
      </c>
      <c r="AB55" s="185">
        <f t="shared" si="24"/>
        <v>-1687.1282414999998</v>
      </c>
      <c r="AC55" s="185">
        <f t="shared" si="25"/>
        <v>-83341.013051999995</v>
      </c>
      <c r="AD55" s="185">
        <f t="shared" si="26"/>
        <v>-14852.7878525</v>
      </c>
      <c r="AE55" s="185">
        <f t="shared" si="27"/>
        <v>-9754.6765786666638</v>
      </c>
      <c r="AF55" s="18">
        <f t="shared" si="30"/>
        <v>0</v>
      </c>
      <c r="AG55" s="18">
        <f t="shared" si="31"/>
        <v>-70802.559134666692</v>
      </c>
      <c r="AH55" s="18">
        <f t="shared" si="32"/>
        <v>-2137921.3102939995</v>
      </c>
      <c r="AI55" s="18">
        <f t="shared" si="33"/>
        <v>-204878.57298999996</v>
      </c>
      <c r="AJ55" s="18">
        <f t="shared" si="34"/>
        <v>-237742.61255400005</v>
      </c>
      <c r="AK55" s="18">
        <f t="shared" si="28"/>
        <v>-2651345.0549726663</v>
      </c>
      <c r="AL55" s="190">
        <v>0.21</v>
      </c>
      <c r="AM55" s="21">
        <f t="shared" si="29"/>
        <v>556782.46154425992</v>
      </c>
    </row>
    <row r="57" spans="1:39">
      <c r="AB57" t="s">
        <v>59</v>
      </c>
    </row>
    <row r="58" spans="1:39">
      <c r="AA58">
        <v>2022</v>
      </c>
      <c r="AB58" s="27">
        <f>SUM(AA44:AE55)</f>
        <v>-1057291.9228546664</v>
      </c>
    </row>
  </sheetData>
  <mergeCells count="7">
    <mergeCell ref="AF5:AK5"/>
    <mergeCell ref="B5:F5"/>
    <mergeCell ref="G5:K5"/>
    <mergeCell ref="L5:P5"/>
    <mergeCell ref="Q5:U5"/>
    <mergeCell ref="V5:Z5"/>
    <mergeCell ref="AA5:AE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DA8A4-032A-4C78-8AF6-981994083193}">
  <sheetPr>
    <tabColor theme="9" tint="0.59999389629810485"/>
  </sheetPr>
  <dimension ref="A1:I37"/>
  <sheetViews>
    <sheetView workbookViewId="0">
      <selection activeCell="A38" sqref="A38"/>
    </sheetView>
  </sheetViews>
  <sheetFormatPr defaultRowHeight="14.5"/>
  <cols>
    <col min="1" max="1" width="6.453125" bestFit="1" customWidth="1"/>
    <col min="2" max="2" width="48.453125" bestFit="1" customWidth="1"/>
    <col min="3" max="3" width="18.54296875" bestFit="1" customWidth="1"/>
    <col min="4" max="4" width="28.54296875" bestFit="1" customWidth="1"/>
    <col min="5" max="5" width="11.36328125" bestFit="1" customWidth="1"/>
    <col min="6" max="6" width="14.36328125" bestFit="1" customWidth="1"/>
    <col min="7" max="7" width="6.6328125" bestFit="1" customWidth="1"/>
    <col min="8" max="8" width="7.6328125" bestFit="1" customWidth="1"/>
    <col min="9" max="9" width="9.36328125" bestFit="1" customWidth="1"/>
  </cols>
  <sheetData>
    <row r="1" spans="1:9">
      <c r="B1" s="39" t="s">
        <v>73</v>
      </c>
      <c r="C1" s="39"/>
      <c r="D1" s="39"/>
      <c r="E1" s="39"/>
      <c r="F1" s="39"/>
      <c r="G1" s="39"/>
      <c r="H1" s="39"/>
      <c r="I1" s="39"/>
    </row>
    <row r="2" spans="1:9">
      <c r="B2" s="39" t="s">
        <v>74</v>
      </c>
      <c r="C2" s="39"/>
      <c r="D2" s="39"/>
      <c r="E2" s="39"/>
      <c r="F2" s="39"/>
      <c r="G2" s="39"/>
      <c r="H2" s="39"/>
      <c r="I2" s="39"/>
    </row>
    <row r="3" spans="1:9">
      <c r="B3" s="40" t="s">
        <v>27</v>
      </c>
      <c r="C3" s="40"/>
      <c r="D3" s="40"/>
      <c r="E3" s="40"/>
      <c r="F3" s="40"/>
      <c r="G3" s="40"/>
      <c r="H3" s="40"/>
      <c r="I3" s="40"/>
    </row>
    <row r="4" spans="1:9">
      <c r="A4" s="39"/>
      <c r="B4" s="39"/>
      <c r="C4" s="39"/>
      <c r="D4" s="103" t="s">
        <v>401</v>
      </c>
      <c r="E4" s="39"/>
      <c r="F4" s="39"/>
      <c r="G4" s="39"/>
      <c r="H4" s="39"/>
    </row>
    <row r="5" spans="1:9">
      <c r="A5" s="102"/>
      <c r="B5" s="102"/>
      <c r="C5" s="102"/>
    </row>
    <row r="6" spans="1:9">
      <c r="A6" s="74"/>
      <c r="B6" s="74"/>
      <c r="C6" s="74"/>
    </row>
    <row r="7" spans="1:9" ht="15.5">
      <c r="A7" s="95"/>
      <c r="B7" s="95"/>
      <c r="C7" s="88" t="s">
        <v>365</v>
      </c>
      <c r="D7" s="88" t="s">
        <v>364</v>
      </c>
    </row>
    <row r="8" spans="1:9">
      <c r="A8" s="74"/>
      <c r="B8" s="95"/>
      <c r="C8" s="101"/>
    </row>
    <row r="9" spans="1:9">
      <c r="A9" s="102" t="s">
        <v>179</v>
      </c>
      <c r="B9" s="101" t="s">
        <v>400</v>
      </c>
      <c r="C9" s="101" t="s">
        <v>399</v>
      </c>
    </row>
    <row r="10" spans="1:9" ht="15" thickBot="1">
      <c r="A10" s="100" t="s">
        <v>176</v>
      </c>
      <c r="B10" s="99" t="s">
        <v>398</v>
      </c>
      <c r="C10" s="99" t="s">
        <v>397</v>
      </c>
    </row>
    <row r="11" spans="1:9">
      <c r="A11" s="92">
        <v>1</v>
      </c>
      <c r="B11" s="74"/>
      <c r="C11" s="74"/>
    </row>
    <row r="12" spans="1:9">
      <c r="A12" s="92">
        <f>+A11+1</f>
        <v>2</v>
      </c>
      <c r="B12" s="74" t="s">
        <v>396</v>
      </c>
      <c r="C12" s="97" t="s">
        <v>395</v>
      </c>
      <c r="D12" s="97" t="s">
        <v>395</v>
      </c>
    </row>
    <row r="13" spans="1:9">
      <c r="A13" s="92">
        <f>+A12+1</f>
        <v>3</v>
      </c>
      <c r="B13" s="74" t="s">
        <v>394</v>
      </c>
      <c r="C13" s="97" t="s">
        <v>70</v>
      </c>
      <c r="D13" s="96" t="s">
        <v>393</v>
      </c>
    </row>
    <row r="14" spans="1:9">
      <c r="A14" s="92">
        <f>+A13+1</f>
        <v>4</v>
      </c>
      <c r="B14" s="74" t="s">
        <v>392</v>
      </c>
      <c r="C14" s="97" t="s">
        <v>391</v>
      </c>
      <c r="D14" s="96" t="s">
        <v>390</v>
      </c>
    </row>
    <row r="15" spans="1:9">
      <c r="A15" s="92">
        <f>+A14+1</f>
        <v>5</v>
      </c>
      <c r="B15" s="74" t="s">
        <v>302</v>
      </c>
      <c r="C15" s="97" t="s">
        <v>389</v>
      </c>
      <c r="D15" s="96" t="s">
        <v>388</v>
      </c>
    </row>
    <row r="16" spans="1:9">
      <c r="A16" s="92">
        <v>6</v>
      </c>
      <c r="B16" s="74"/>
      <c r="C16" s="74"/>
    </row>
    <row r="17" spans="1:4">
      <c r="A17" s="92">
        <v>7</v>
      </c>
      <c r="B17" s="95" t="s">
        <v>387</v>
      </c>
      <c r="C17" s="75"/>
    </row>
    <row r="18" spans="1:4">
      <c r="A18" s="92">
        <v>8</v>
      </c>
      <c r="B18" s="98" t="s">
        <v>386</v>
      </c>
      <c r="C18" s="75"/>
    </row>
    <row r="19" spans="1:4">
      <c r="A19" s="92">
        <f t="shared" ref="A19:A34" si="0">A18+1</f>
        <v>9</v>
      </c>
      <c r="B19" s="74" t="s">
        <v>385</v>
      </c>
      <c r="C19" s="97" t="s">
        <v>384</v>
      </c>
      <c r="D19" s="97" t="s">
        <v>384</v>
      </c>
    </row>
    <row r="20" spans="1:4">
      <c r="A20" s="92">
        <f t="shared" si="0"/>
        <v>10</v>
      </c>
      <c r="B20" s="74" t="s">
        <v>383</v>
      </c>
      <c r="C20" s="97" t="s">
        <v>382</v>
      </c>
      <c r="D20" s="97" t="s">
        <v>382</v>
      </c>
    </row>
    <row r="21" spans="1:4">
      <c r="A21" s="92">
        <f t="shared" si="0"/>
        <v>11</v>
      </c>
      <c r="B21" s="74" t="s">
        <v>381</v>
      </c>
      <c r="C21" s="97" t="s">
        <v>380</v>
      </c>
      <c r="D21" s="96" t="s">
        <v>379</v>
      </c>
    </row>
    <row r="22" spans="1:4">
      <c r="A22" s="92">
        <f t="shared" si="0"/>
        <v>12</v>
      </c>
      <c r="B22" s="74" t="s">
        <v>107</v>
      </c>
      <c r="C22" s="75"/>
    </row>
    <row r="23" spans="1:4">
      <c r="A23" s="92">
        <f t="shared" si="0"/>
        <v>13</v>
      </c>
      <c r="B23" s="74" t="s">
        <v>378</v>
      </c>
      <c r="C23" s="75"/>
    </row>
    <row r="24" spans="1:4">
      <c r="A24" s="92">
        <f t="shared" si="0"/>
        <v>14</v>
      </c>
      <c r="B24" s="74" t="s">
        <v>377</v>
      </c>
      <c r="C24" s="75"/>
    </row>
    <row r="25" spans="1:4">
      <c r="A25" s="92">
        <f t="shared" si="0"/>
        <v>15</v>
      </c>
      <c r="B25" s="74"/>
      <c r="C25" s="75"/>
    </row>
    <row r="26" spans="1:4">
      <c r="A26" s="92">
        <f t="shared" si="0"/>
        <v>16</v>
      </c>
      <c r="B26" s="74"/>
      <c r="C26" s="94"/>
    </row>
    <row r="27" spans="1:4">
      <c r="A27" s="92">
        <f t="shared" si="0"/>
        <v>17</v>
      </c>
      <c r="B27" s="95" t="s">
        <v>376</v>
      </c>
      <c r="C27" s="94"/>
    </row>
    <row r="28" spans="1:4">
      <c r="A28" s="92">
        <f t="shared" si="0"/>
        <v>18</v>
      </c>
      <c r="B28" s="74" t="s">
        <v>375</v>
      </c>
      <c r="C28" s="94" t="s">
        <v>370</v>
      </c>
      <c r="D28" s="94" t="s">
        <v>370</v>
      </c>
    </row>
    <row r="29" spans="1:4">
      <c r="A29" s="92">
        <f t="shared" si="0"/>
        <v>19</v>
      </c>
      <c r="B29" s="74" t="s">
        <v>374</v>
      </c>
      <c r="C29" s="94" t="s">
        <v>370</v>
      </c>
      <c r="D29" s="94" t="s">
        <v>370</v>
      </c>
    </row>
    <row r="30" spans="1:4">
      <c r="A30" s="92">
        <f t="shared" si="0"/>
        <v>20</v>
      </c>
      <c r="B30" s="74" t="s">
        <v>373</v>
      </c>
      <c r="C30" s="94" t="s">
        <v>370</v>
      </c>
      <c r="D30" s="94" t="s">
        <v>370</v>
      </c>
    </row>
    <row r="31" spans="1:4">
      <c r="A31" s="92">
        <f t="shared" si="0"/>
        <v>21</v>
      </c>
      <c r="B31" s="74" t="s">
        <v>372</v>
      </c>
      <c r="C31" s="94" t="s">
        <v>370</v>
      </c>
      <c r="D31" s="94" t="s">
        <v>370</v>
      </c>
    </row>
    <row r="32" spans="1:4">
      <c r="A32" s="92">
        <f t="shared" si="0"/>
        <v>22</v>
      </c>
      <c r="B32" s="74" t="s">
        <v>371</v>
      </c>
      <c r="C32" s="94" t="s">
        <v>370</v>
      </c>
      <c r="D32" s="94" t="s">
        <v>370</v>
      </c>
    </row>
    <row r="33" spans="1:3">
      <c r="A33" s="92">
        <f t="shared" si="0"/>
        <v>23</v>
      </c>
      <c r="B33" s="74" t="s">
        <v>220</v>
      </c>
      <c r="C33" s="93"/>
    </row>
    <row r="34" spans="1:3">
      <c r="A34" s="92">
        <f t="shared" si="0"/>
        <v>24</v>
      </c>
      <c r="B34" s="91" t="s">
        <v>369</v>
      </c>
      <c r="C34" s="75"/>
    </row>
    <row r="37" spans="1:3">
      <c r="A37" s="47" t="s">
        <v>103</v>
      </c>
      <c r="B37" s="47" t="s">
        <v>102</v>
      </c>
      <c r="C37" s="4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45129-F9CA-421A-9758-7443C52297CC}">
  <sheetPr>
    <tabColor theme="9" tint="0.59999389629810485"/>
  </sheetPr>
  <dimension ref="A1:J117"/>
  <sheetViews>
    <sheetView workbookViewId="0">
      <selection activeCell="A118" sqref="A118"/>
    </sheetView>
  </sheetViews>
  <sheetFormatPr defaultRowHeight="14.5"/>
  <cols>
    <col min="1" max="1" width="7" bestFit="1" customWidth="1"/>
    <col min="2" max="2" width="42.90625" customWidth="1"/>
    <col min="3" max="3" width="15.453125" bestFit="1" customWidth="1"/>
    <col min="4" max="4" width="10.6328125" bestFit="1" customWidth="1"/>
    <col min="5" max="5" width="25.36328125" bestFit="1" customWidth="1"/>
    <col min="6" max="6" width="25.36328125" customWidth="1"/>
    <col min="7" max="7" width="17.54296875" bestFit="1" customWidth="1"/>
    <col min="8" max="8" width="17" customWidth="1"/>
    <col min="9" max="9" width="18.54296875" bestFit="1" customWidth="1"/>
    <col min="10" max="10" width="28.54296875" bestFit="1" customWidth="1"/>
  </cols>
  <sheetData>
    <row r="1" spans="1:10">
      <c r="A1" s="131"/>
      <c r="B1" s="159" t="s">
        <v>101</v>
      </c>
      <c r="C1" s="45"/>
      <c r="D1" s="74"/>
      <c r="F1" s="45"/>
      <c r="G1" s="74"/>
      <c r="H1" s="45"/>
      <c r="I1" s="45"/>
    </row>
    <row r="2" spans="1:10">
      <c r="A2" s="108"/>
      <c r="B2" s="158" t="s">
        <v>485</v>
      </c>
      <c r="C2" s="45"/>
      <c r="D2" s="45"/>
      <c r="F2" s="45"/>
      <c r="G2" s="74"/>
      <c r="H2" s="45"/>
      <c r="I2" s="45"/>
    </row>
    <row r="3" spans="1:10">
      <c r="A3" s="108"/>
      <c r="B3" s="157" t="s">
        <v>27</v>
      </c>
      <c r="C3" s="45"/>
      <c r="D3" s="45"/>
      <c r="F3" s="45"/>
      <c r="G3" s="74"/>
      <c r="H3" s="45"/>
      <c r="I3" s="129" t="s">
        <v>484</v>
      </c>
    </row>
    <row r="4" spans="1:10">
      <c r="A4" s="108"/>
      <c r="B4" s="74"/>
      <c r="C4" s="45"/>
      <c r="D4" s="45"/>
      <c r="E4" s="45"/>
      <c r="F4" s="45"/>
      <c r="G4" s="45"/>
      <c r="H4" s="45"/>
      <c r="I4" s="45"/>
    </row>
    <row r="5" spans="1:10">
      <c r="A5" s="108"/>
      <c r="B5" s="155"/>
      <c r="C5" s="192" t="s">
        <v>483</v>
      </c>
      <c r="D5" s="193"/>
      <c r="E5" s="193"/>
      <c r="F5" s="193"/>
      <c r="G5" s="194"/>
      <c r="H5" s="156" t="s">
        <v>482</v>
      </c>
      <c r="I5" s="156" t="s">
        <v>481</v>
      </c>
    </row>
    <row r="6" spans="1:10">
      <c r="A6" s="108"/>
      <c r="B6" s="155"/>
      <c r="C6" s="74"/>
      <c r="D6" s="74"/>
      <c r="E6" s="74"/>
      <c r="F6" s="74"/>
      <c r="G6" s="74"/>
      <c r="H6" s="74"/>
      <c r="I6" s="74"/>
    </row>
    <row r="7" spans="1:10" ht="26.5">
      <c r="A7" s="150" t="s">
        <v>427</v>
      </c>
      <c r="B7" s="113" t="s">
        <v>8</v>
      </c>
      <c r="C7" s="113" t="s">
        <v>467</v>
      </c>
      <c r="D7" s="113" t="s">
        <v>82</v>
      </c>
      <c r="E7" s="113" t="s">
        <v>466</v>
      </c>
      <c r="F7" s="113" t="s">
        <v>486</v>
      </c>
      <c r="G7" s="154" t="s">
        <v>465</v>
      </c>
      <c r="H7" s="113" t="s">
        <v>480</v>
      </c>
      <c r="I7" s="113" t="s">
        <v>479</v>
      </c>
    </row>
    <row r="8" spans="1:10">
      <c r="A8" s="108"/>
      <c r="B8" s="122" t="s">
        <v>398</v>
      </c>
      <c r="C8" s="122" t="s">
        <v>397</v>
      </c>
      <c r="D8" s="122" t="s">
        <v>422</v>
      </c>
      <c r="E8" s="113" t="s">
        <v>421</v>
      </c>
      <c r="F8" s="113" t="s">
        <v>84</v>
      </c>
      <c r="G8" s="113" t="s">
        <v>420</v>
      </c>
      <c r="H8" s="113" t="s">
        <v>450</v>
      </c>
      <c r="I8" s="114" t="s">
        <v>449</v>
      </c>
    </row>
    <row r="9" spans="1:10" ht="15.5">
      <c r="A9" s="108"/>
      <c r="B9" s="116" t="s">
        <v>419</v>
      </c>
      <c r="C9" s="122" t="s">
        <v>478</v>
      </c>
      <c r="D9" s="122" t="s">
        <v>475</v>
      </c>
      <c r="E9" s="122" t="s">
        <v>474</v>
      </c>
      <c r="F9" s="113" t="s">
        <v>477</v>
      </c>
      <c r="G9" s="122" t="s">
        <v>472</v>
      </c>
      <c r="H9" s="122" t="s">
        <v>471</v>
      </c>
      <c r="I9" s="122" t="s">
        <v>470</v>
      </c>
      <c r="J9" s="88" t="s">
        <v>365</v>
      </c>
    </row>
    <row r="10" spans="1:10" ht="15.5">
      <c r="A10" s="108">
        <v>1</v>
      </c>
      <c r="B10" s="43" t="s">
        <v>89</v>
      </c>
      <c r="C10" s="153" t="s">
        <v>476</v>
      </c>
      <c r="D10" s="122" t="s">
        <v>475</v>
      </c>
      <c r="E10" s="122" t="s">
        <v>474</v>
      </c>
      <c r="F10" s="153" t="s">
        <v>473</v>
      </c>
      <c r="G10" s="122" t="s">
        <v>472</v>
      </c>
      <c r="H10" s="122" t="s">
        <v>471</v>
      </c>
      <c r="I10" s="122" t="s">
        <v>470</v>
      </c>
      <c r="J10" s="88" t="s">
        <v>364</v>
      </c>
    </row>
    <row r="11" spans="1:10">
      <c r="A11" s="108">
        <v>2</v>
      </c>
      <c r="B11" s="43" t="s">
        <v>90</v>
      </c>
      <c r="C11" s="44"/>
      <c r="D11" s="44"/>
      <c r="E11" s="44"/>
      <c r="F11" s="44"/>
      <c r="G11" s="44"/>
      <c r="H11" s="44"/>
      <c r="I11" s="44"/>
    </row>
    <row r="12" spans="1:10">
      <c r="A12" s="108">
        <v>3</v>
      </c>
      <c r="B12" s="45" t="s">
        <v>91</v>
      </c>
      <c r="C12" s="44"/>
      <c r="D12" s="44"/>
      <c r="E12" s="44"/>
      <c r="F12" s="44"/>
      <c r="G12" s="44"/>
      <c r="H12" s="44"/>
      <c r="I12" s="44"/>
    </row>
    <row r="13" spans="1:10">
      <c r="A13" s="108">
        <v>4</v>
      </c>
      <c r="B13" s="45" t="s">
        <v>92</v>
      </c>
      <c r="C13" s="44"/>
      <c r="D13" s="44"/>
      <c r="E13" s="44"/>
      <c r="F13" s="44"/>
      <c r="G13" s="44"/>
      <c r="H13" s="44"/>
      <c r="I13" s="44"/>
    </row>
    <row r="14" spans="1:10">
      <c r="A14" s="108">
        <v>5</v>
      </c>
      <c r="B14" s="45" t="s">
        <v>93</v>
      </c>
      <c r="C14" s="44"/>
      <c r="D14" s="44"/>
      <c r="E14" s="44"/>
      <c r="F14" s="44"/>
      <c r="G14" s="44"/>
      <c r="H14" s="44"/>
      <c r="I14" s="44"/>
    </row>
    <row r="15" spans="1:10">
      <c r="A15" s="108">
        <v>6</v>
      </c>
      <c r="B15" s="45" t="s">
        <v>0</v>
      </c>
      <c r="C15" s="44"/>
      <c r="D15" s="44"/>
      <c r="E15" s="44"/>
      <c r="F15" s="44"/>
      <c r="G15" s="44"/>
      <c r="H15" s="44"/>
      <c r="I15" s="44"/>
    </row>
    <row r="16" spans="1:10">
      <c r="A16" s="108">
        <v>7</v>
      </c>
      <c r="B16" s="45" t="s">
        <v>94</v>
      </c>
      <c r="C16" s="44"/>
      <c r="D16" s="44"/>
      <c r="E16" s="44"/>
      <c r="F16" s="44"/>
      <c r="G16" s="44"/>
      <c r="H16" s="44"/>
      <c r="I16" s="44"/>
    </row>
    <row r="17" spans="1:10">
      <c r="A17" s="108">
        <v>8</v>
      </c>
      <c r="B17" s="45" t="s">
        <v>95</v>
      </c>
      <c r="C17" s="44"/>
      <c r="D17" s="44"/>
      <c r="E17" s="44"/>
      <c r="F17" s="44"/>
      <c r="G17" s="44"/>
      <c r="H17" s="44"/>
      <c r="I17" s="44"/>
    </row>
    <row r="18" spans="1:10">
      <c r="A18" s="108">
        <v>9</v>
      </c>
      <c r="B18" s="45" t="s">
        <v>96</v>
      </c>
      <c r="C18" s="44"/>
      <c r="D18" s="44"/>
      <c r="E18" s="44"/>
      <c r="F18" s="44"/>
      <c r="G18" s="44"/>
      <c r="H18" s="44"/>
      <c r="I18" s="44"/>
    </row>
    <row r="19" spans="1:10">
      <c r="A19" s="108">
        <v>10</v>
      </c>
      <c r="B19" s="45" t="s">
        <v>97</v>
      </c>
      <c r="C19" s="44"/>
      <c r="D19" s="44"/>
      <c r="E19" s="44"/>
      <c r="F19" s="44"/>
      <c r="G19" s="44"/>
      <c r="H19" s="44"/>
      <c r="I19" s="44"/>
    </row>
    <row r="20" spans="1:10">
      <c r="A20" s="108">
        <v>11</v>
      </c>
      <c r="B20" s="45" t="s">
        <v>98</v>
      </c>
      <c r="C20" s="44"/>
      <c r="D20" s="44"/>
      <c r="E20" s="44"/>
      <c r="F20" s="44"/>
      <c r="G20" s="44"/>
      <c r="H20" s="44"/>
      <c r="I20" s="44"/>
    </row>
    <row r="21" spans="1:10">
      <c r="A21" s="108">
        <v>12</v>
      </c>
      <c r="B21" s="45" t="s">
        <v>99</v>
      </c>
      <c r="C21" s="44"/>
      <c r="D21" s="44"/>
      <c r="E21" s="44"/>
      <c r="F21" s="44"/>
      <c r="G21" s="44"/>
      <c r="H21" s="44"/>
      <c r="I21" s="44"/>
    </row>
    <row r="22" spans="1:10">
      <c r="A22" s="108">
        <v>13</v>
      </c>
      <c r="B22" s="45" t="s">
        <v>100</v>
      </c>
      <c r="C22" s="44"/>
      <c r="D22" s="44"/>
      <c r="E22" s="44"/>
      <c r="F22" s="44"/>
      <c r="G22" s="44"/>
      <c r="H22" s="44"/>
      <c r="I22" s="44"/>
    </row>
    <row r="23" spans="1:10" ht="15" thickBot="1">
      <c r="A23" s="108">
        <v>14</v>
      </c>
      <c r="B23" s="149" t="s">
        <v>460</v>
      </c>
      <c r="C23" s="115"/>
      <c r="D23" s="115"/>
      <c r="E23" s="115"/>
      <c r="F23" s="115"/>
      <c r="G23" s="115"/>
      <c r="H23" s="115"/>
      <c r="I23" s="115"/>
    </row>
    <row r="24" spans="1:10" ht="15" thickTop="1">
      <c r="A24" s="108"/>
      <c r="B24" s="45"/>
      <c r="C24" s="125"/>
      <c r="D24" s="128"/>
      <c r="E24" s="128"/>
      <c r="F24" s="128"/>
      <c r="G24" s="125"/>
      <c r="H24" s="125"/>
      <c r="I24" s="125"/>
    </row>
    <row r="25" spans="1:10">
      <c r="A25" s="108"/>
      <c r="B25" s="45"/>
      <c r="C25" s="125"/>
      <c r="D25" s="128"/>
      <c r="E25" s="128"/>
      <c r="F25" s="128"/>
      <c r="G25" s="125"/>
      <c r="H25" s="125"/>
      <c r="I25" s="125"/>
    </row>
    <row r="26" spans="1:10">
      <c r="A26" s="108"/>
      <c r="B26" s="45"/>
      <c r="C26" s="125"/>
      <c r="D26" s="128"/>
      <c r="E26" s="128"/>
      <c r="F26" s="128"/>
      <c r="G26" s="125"/>
      <c r="H26" s="125"/>
      <c r="I26" s="125"/>
    </row>
    <row r="27" spans="1:10">
      <c r="A27" s="108"/>
      <c r="B27" s="45"/>
      <c r="C27" s="45"/>
      <c r="D27" s="74"/>
      <c r="E27" s="74"/>
      <c r="F27" s="74"/>
      <c r="G27" s="74"/>
      <c r="H27" s="74"/>
      <c r="I27" s="74"/>
    </row>
    <row r="28" spans="1:10">
      <c r="A28" s="108"/>
      <c r="B28" s="45"/>
      <c r="C28" s="152"/>
      <c r="D28" s="151"/>
      <c r="E28" s="195" t="s">
        <v>469</v>
      </c>
      <c r="F28" s="196"/>
      <c r="G28" s="196"/>
      <c r="H28" s="196"/>
      <c r="I28" s="197"/>
    </row>
    <row r="29" spans="1:10">
      <c r="A29" s="108"/>
      <c r="B29" s="45"/>
      <c r="C29" s="74"/>
      <c r="D29" s="74"/>
      <c r="E29" s="74"/>
      <c r="F29" s="74"/>
      <c r="G29" s="74"/>
      <c r="H29" s="74"/>
      <c r="I29" s="74"/>
    </row>
    <row r="30" spans="1:10" ht="26.5">
      <c r="A30" s="150" t="s">
        <v>427</v>
      </c>
      <c r="B30" s="113" t="s">
        <v>8</v>
      </c>
      <c r="C30" s="124" t="s">
        <v>468</v>
      </c>
      <c r="D30" s="124" t="s">
        <v>468</v>
      </c>
      <c r="E30" s="113" t="s">
        <v>467</v>
      </c>
      <c r="F30" s="113" t="s">
        <v>82</v>
      </c>
      <c r="G30" s="113" t="s">
        <v>466</v>
      </c>
      <c r="H30" s="113" t="s">
        <v>495</v>
      </c>
      <c r="I30" s="113" t="s">
        <v>465</v>
      </c>
    </row>
    <row r="31" spans="1:10">
      <c r="A31" s="108"/>
      <c r="B31" s="122" t="s">
        <v>398</v>
      </c>
      <c r="C31" s="123" t="s">
        <v>397</v>
      </c>
      <c r="D31" s="122" t="s">
        <v>422</v>
      </c>
      <c r="E31" s="113" t="s">
        <v>421</v>
      </c>
      <c r="F31" s="113" t="s">
        <v>84</v>
      </c>
      <c r="G31" s="113" t="s">
        <v>420</v>
      </c>
      <c r="H31" s="113" t="s">
        <v>450</v>
      </c>
      <c r="I31" s="114" t="s">
        <v>449</v>
      </c>
    </row>
    <row r="32" spans="1:10" ht="15.5">
      <c r="A32" s="108"/>
      <c r="B32" s="116" t="s">
        <v>419</v>
      </c>
      <c r="C32" s="113"/>
      <c r="D32" s="122"/>
      <c r="E32" s="122" t="s">
        <v>464</v>
      </c>
      <c r="F32" s="122" t="s">
        <v>85</v>
      </c>
      <c r="G32" s="122" t="s">
        <v>462</v>
      </c>
      <c r="H32" s="113" t="s">
        <v>463</v>
      </c>
      <c r="I32" s="122" t="s">
        <v>461</v>
      </c>
      <c r="J32" s="88" t="s">
        <v>365</v>
      </c>
    </row>
    <row r="33" spans="1:10" ht="26.5">
      <c r="A33" s="108">
        <v>15</v>
      </c>
      <c r="B33" s="43" t="s">
        <v>89</v>
      </c>
      <c r="C33" s="113"/>
      <c r="D33" s="113"/>
      <c r="E33" s="164" t="s">
        <v>489</v>
      </c>
      <c r="F33" s="164" t="s">
        <v>489</v>
      </c>
      <c r="G33" s="121" t="s">
        <v>462</v>
      </c>
      <c r="H33" s="163" t="s">
        <v>493</v>
      </c>
      <c r="I33" s="122" t="s">
        <v>461</v>
      </c>
      <c r="J33" s="88" t="s">
        <v>364</v>
      </c>
    </row>
    <row r="34" spans="1:10">
      <c r="A34" s="108">
        <v>16</v>
      </c>
      <c r="B34" s="43" t="s">
        <v>90</v>
      </c>
      <c r="C34" s="113"/>
      <c r="D34" s="113"/>
      <c r="E34" s="44"/>
      <c r="F34" s="44"/>
      <c r="G34" s="44"/>
      <c r="H34" s="44"/>
      <c r="I34" s="44"/>
    </row>
    <row r="35" spans="1:10">
      <c r="A35" s="108">
        <v>17</v>
      </c>
      <c r="B35" s="45" t="s">
        <v>91</v>
      </c>
      <c r="C35" s="113"/>
      <c r="D35" s="113"/>
      <c r="E35" s="44"/>
      <c r="F35" s="44"/>
      <c r="G35" s="44"/>
      <c r="H35" s="44"/>
      <c r="I35" s="44"/>
    </row>
    <row r="36" spans="1:10">
      <c r="A36" s="108">
        <v>18</v>
      </c>
      <c r="B36" s="45" t="s">
        <v>92</v>
      </c>
      <c r="C36" s="113"/>
      <c r="D36" s="113"/>
      <c r="E36" s="44"/>
      <c r="F36" s="44"/>
      <c r="G36" s="44"/>
      <c r="H36" s="44"/>
      <c r="I36" s="44"/>
    </row>
    <row r="37" spans="1:10">
      <c r="A37" s="108">
        <v>19</v>
      </c>
      <c r="B37" s="45" t="s">
        <v>93</v>
      </c>
      <c r="C37" s="113"/>
      <c r="D37" s="113"/>
      <c r="E37" s="44"/>
      <c r="F37" s="44"/>
      <c r="G37" s="44"/>
      <c r="H37" s="44"/>
      <c r="I37" s="44"/>
    </row>
    <row r="38" spans="1:10">
      <c r="A38" s="108">
        <v>20</v>
      </c>
      <c r="B38" s="45" t="s">
        <v>0</v>
      </c>
      <c r="C38" s="113"/>
      <c r="D38" s="113"/>
      <c r="E38" s="44"/>
      <c r="F38" s="44"/>
      <c r="G38" s="44"/>
      <c r="H38" s="44"/>
      <c r="I38" s="44"/>
    </row>
    <row r="39" spans="1:10">
      <c r="A39" s="108">
        <v>21</v>
      </c>
      <c r="B39" s="45" t="s">
        <v>94</v>
      </c>
      <c r="C39" s="113"/>
      <c r="D39" s="113"/>
      <c r="E39" s="44"/>
      <c r="F39" s="44"/>
      <c r="G39" s="44"/>
      <c r="H39" s="44"/>
      <c r="I39" s="44"/>
    </row>
    <row r="40" spans="1:10">
      <c r="A40" s="108">
        <v>22</v>
      </c>
      <c r="B40" s="45" t="s">
        <v>95</v>
      </c>
      <c r="C40" s="113"/>
      <c r="D40" s="113"/>
      <c r="E40" s="44"/>
      <c r="F40" s="44"/>
      <c r="G40" s="44"/>
      <c r="H40" s="44"/>
      <c r="I40" s="44"/>
    </row>
    <row r="41" spans="1:10">
      <c r="A41" s="108">
        <v>23</v>
      </c>
      <c r="B41" s="45" t="s">
        <v>96</v>
      </c>
      <c r="C41" s="113"/>
      <c r="D41" s="113"/>
      <c r="E41" s="44"/>
      <c r="F41" s="44"/>
      <c r="G41" s="44"/>
      <c r="H41" s="44"/>
      <c r="I41" s="44"/>
    </row>
    <row r="42" spans="1:10">
      <c r="A42" s="108">
        <v>24</v>
      </c>
      <c r="B42" s="45" t="s">
        <v>97</v>
      </c>
      <c r="C42" s="113"/>
      <c r="D42" s="113"/>
      <c r="E42" s="44"/>
      <c r="F42" s="44"/>
      <c r="G42" s="44"/>
      <c r="H42" s="44"/>
      <c r="I42" s="44"/>
    </row>
    <row r="43" spans="1:10">
      <c r="A43" s="108">
        <v>25</v>
      </c>
      <c r="B43" s="45" t="s">
        <v>98</v>
      </c>
      <c r="C43" s="113"/>
      <c r="D43" s="113"/>
      <c r="E43" s="44"/>
      <c r="F43" s="44"/>
      <c r="G43" s="44"/>
      <c r="H43" s="44"/>
      <c r="I43" s="44"/>
    </row>
    <row r="44" spans="1:10">
      <c r="A44" s="108">
        <v>26</v>
      </c>
      <c r="B44" s="45" t="s">
        <v>99</v>
      </c>
      <c r="C44" s="113"/>
      <c r="D44" s="113"/>
      <c r="E44" s="44"/>
      <c r="F44" s="44"/>
      <c r="G44" s="44"/>
      <c r="H44" s="44"/>
      <c r="I44" s="44"/>
    </row>
    <row r="45" spans="1:10">
      <c r="A45" s="108">
        <v>27</v>
      </c>
      <c r="B45" s="45" t="s">
        <v>100</v>
      </c>
      <c r="C45" s="113"/>
      <c r="D45" s="113"/>
      <c r="E45" s="44"/>
      <c r="F45" s="44"/>
      <c r="G45" s="44"/>
      <c r="H45" s="44"/>
      <c r="I45" s="44"/>
    </row>
    <row r="46" spans="1:10" ht="15" thickBot="1">
      <c r="A46" s="108">
        <v>28</v>
      </c>
      <c r="B46" s="149" t="s">
        <v>460</v>
      </c>
      <c r="C46" s="115"/>
      <c r="D46" s="115"/>
      <c r="E46" s="115"/>
      <c r="F46" s="115"/>
      <c r="G46" s="115"/>
      <c r="H46" s="115"/>
      <c r="I46" s="115"/>
    </row>
    <row r="47" spans="1:10" ht="15" thickTop="1">
      <c r="A47" s="108"/>
      <c r="B47" s="45"/>
      <c r="C47" s="74"/>
      <c r="D47" s="74"/>
      <c r="E47" s="74"/>
      <c r="F47" s="74"/>
      <c r="G47" s="74"/>
      <c r="H47" s="74"/>
      <c r="I47" s="74"/>
    </row>
    <row r="48" spans="1:10">
      <c r="A48" s="108"/>
      <c r="B48" s="45"/>
      <c r="C48" s="125"/>
      <c r="D48" s="128"/>
      <c r="E48" s="128"/>
      <c r="F48" s="128"/>
      <c r="G48" s="125"/>
      <c r="H48" s="125"/>
      <c r="I48" s="125"/>
    </row>
    <row r="49" spans="1:10">
      <c r="A49" s="131"/>
      <c r="B49" s="74"/>
      <c r="C49" s="45"/>
      <c r="D49" s="74"/>
      <c r="E49" s="130"/>
      <c r="F49" s="45"/>
      <c r="G49" s="74"/>
      <c r="H49" s="45"/>
      <c r="I49" s="45"/>
    </row>
    <row r="50" spans="1:10">
      <c r="A50" s="108"/>
      <c r="B50" s="74"/>
      <c r="C50" s="45"/>
      <c r="D50" s="45"/>
      <c r="E50" s="122"/>
      <c r="F50" s="45"/>
      <c r="G50" s="74"/>
      <c r="H50" s="45"/>
      <c r="I50" s="45"/>
    </row>
    <row r="51" spans="1:10">
      <c r="A51" s="108"/>
      <c r="B51" s="74"/>
      <c r="C51" s="45"/>
      <c r="D51" s="74"/>
      <c r="E51" s="148"/>
      <c r="F51" s="45"/>
      <c r="G51" s="74"/>
      <c r="H51" s="45"/>
      <c r="I51" s="129" t="s">
        <v>459</v>
      </c>
    </row>
    <row r="52" spans="1:10">
      <c r="A52" s="108"/>
      <c r="B52" s="45"/>
      <c r="C52" s="125"/>
      <c r="D52" s="128"/>
      <c r="E52" s="128"/>
      <c r="F52" s="128"/>
      <c r="G52" s="125"/>
      <c r="H52" s="125"/>
      <c r="I52" s="125"/>
    </row>
    <row r="53" spans="1:10">
      <c r="A53" s="108"/>
      <c r="B53" s="127"/>
      <c r="C53" s="195" t="s">
        <v>458</v>
      </c>
      <c r="D53" s="196"/>
      <c r="E53" s="196"/>
      <c r="F53" s="196"/>
      <c r="G53" s="196"/>
      <c r="H53" s="196"/>
      <c r="I53" s="197"/>
    </row>
    <row r="54" spans="1:10" ht="52.5">
      <c r="A54" s="108" t="s">
        <v>427</v>
      </c>
      <c r="B54" s="122" t="s">
        <v>8</v>
      </c>
      <c r="C54" s="114" t="s">
        <v>457</v>
      </c>
      <c r="D54" s="114" t="s">
        <v>456</v>
      </c>
      <c r="E54" s="114" t="s">
        <v>455</v>
      </c>
      <c r="F54" s="114" t="s">
        <v>454</v>
      </c>
      <c r="G54" s="114" t="s">
        <v>453</v>
      </c>
      <c r="H54" s="114" t="s">
        <v>452</v>
      </c>
      <c r="I54" s="114" t="s">
        <v>451</v>
      </c>
    </row>
    <row r="55" spans="1:10">
      <c r="A55" s="108"/>
      <c r="B55" s="122" t="s">
        <v>398</v>
      </c>
      <c r="C55" s="114" t="s">
        <v>397</v>
      </c>
      <c r="D55" s="114" t="s">
        <v>422</v>
      </c>
      <c r="E55" s="114" t="s">
        <v>421</v>
      </c>
      <c r="F55" s="114" t="s">
        <v>84</v>
      </c>
      <c r="G55" s="114" t="s">
        <v>420</v>
      </c>
      <c r="H55" s="114" t="s">
        <v>450</v>
      </c>
      <c r="I55" s="114" t="s">
        <v>449</v>
      </c>
    </row>
    <row r="56" spans="1:10" ht="15.5">
      <c r="A56" s="108"/>
      <c r="B56" s="116" t="s">
        <v>419</v>
      </c>
      <c r="C56" s="113" t="s">
        <v>448</v>
      </c>
      <c r="D56" s="114" t="s">
        <v>447</v>
      </c>
      <c r="E56" s="114" t="s">
        <v>446</v>
      </c>
      <c r="F56" s="114" t="s">
        <v>446</v>
      </c>
      <c r="G56" s="114" t="s">
        <v>446</v>
      </c>
      <c r="H56" s="114" t="s">
        <v>446</v>
      </c>
      <c r="I56" s="114">
        <v>111.57</v>
      </c>
      <c r="J56" s="88" t="s">
        <v>365</v>
      </c>
    </row>
    <row r="57" spans="1:10" ht="15.5">
      <c r="A57" s="108">
        <v>1</v>
      </c>
      <c r="B57" s="43" t="s">
        <v>89</v>
      </c>
      <c r="C57" s="113" t="s">
        <v>448</v>
      </c>
      <c r="D57" s="114" t="s">
        <v>447</v>
      </c>
      <c r="E57" s="114" t="s">
        <v>446</v>
      </c>
      <c r="F57" s="114" t="s">
        <v>446</v>
      </c>
      <c r="G57" s="114" t="s">
        <v>446</v>
      </c>
      <c r="H57" s="114" t="s">
        <v>446</v>
      </c>
      <c r="I57" s="114">
        <v>111.57</v>
      </c>
      <c r="J57" s="88" t="s">
        <v>364</v>
      </c>
    </row>
    <row r="58" spans="1:10">
      <c r="A58" s="108">
        <v>2</v>
      </c>
      <c r="B58" s="43" t="s">
        <v>90</v>
      </c>
      <c r="C58" s="44"/>
      <c r="D58" s="44"/>
      <c r="E58" s="44"/>
      <c r="F58" s="44"/>
      <c r="G58" s="44"/>
      <c r="H58" s="44"/>
      <c r="I58" s="44"/>
    </row>
    <row r="59" spans="1:10">
      <c r="A59" s="108">
        <v>3</v>
      </c>
      <c r="B59" s="45" t="s">
        <v>91</v>
      </c>
      <c r="C59" s="44"/>
      <c r="D59" s="44"/>
      <c r="E59" s="44"/>
      <c r="F59" s="44"/>
      <c r="G59" s="44"/>
      <c r="H59" s="44"/>
      <c r="I59" s="44"/>
    </row>
    <row r="60" spans="1:10">
      <c r="A60" s="108">
        <v>4</v>
      </c>
      <c r="B60" s="45" t="s">
        <v>92</v>
      </c>
      <c r="C60" s="44"/>
      <c r="D60" s="44"/>
      <c r="E60" s="44"/>
      <c r="F60" s="44"/>
      <c r="G60" s="44"/>
      <c r="H60" s="44"/>
      <c r="I60" s="44"/>
    </row>
    <row r="61" spans="1:10">
      <c r="A61" s="108">
        <v>5</v>
      </c>
      <c r="B61" s="45" t="s">
        <v>93</v>
      </c>
      <c r="C61" s="44"/>
      <c r="D61" s="44"/>
      <c r="E61" s="44"/>
      <c r="F61" s="44"/>
      <c r="G61" s="44"/>
      <c r="H61" s="44"/>
      <c r="I61" s="44"/>
    </row>
    <row r="62" spans="1:10">
      <c r="A62" s="108">
        <v>6</v>
      </c>
      <c r="B62" s="45" t="s">
        <v>0</v>
      </c>
      <c r="C62" s="44"/>
      <c r="D62" s="44"/>
      <c r="E62" s="44"/>
      <c r="F62" s="44"/>
      <c r="G62" s="44"/>
      <c r="H62" s="44"/>
      <c r="I62" s="44"/>
    </row>
    <row r="63" spans="1:10">
      <c r="A63" s="108">
        <v>7</v>
      </c>
      <c r="B63" s="45" t="s">
        <v>94</v>
      </c>
      <c r="C63" s="44"/>
      <c r="D63" s="44"/>
      <c r="E63" s="44"/>
      <c r="F63" s="44"/>
      <c r="G63" s="44"/>
      <c r="H63" s="44"/>
      <c r="I63" s="44"/>
    </row>
    <row r="64" spans="1:10">
      <c r="A64" s="108">
        <v>8</v>
      </c>
      <c r="B64" s="45" t="s">
        <v>95</v>
      </c>
      <c r="C64" s="44"/>
      <c r="D64" s="44"/>
      <c r="E64" s="44"/>
      <c r="F64" s="44"/>
      <c r="G64" s="44"/>
      <c r="H64" s="44"/>
      <c r="I64" s="44"/>
    </row>
    <row r="65" spans="1:9">
      <c r="A65" s="108">
        <v>9</v>
      </c>
      <c r="B65" s="45" t="s">
        <v>96</v>
      </c>
      <c r="C65" s="44"/>
      <c r="D65" s="44"/>
      <c r="E65" s="44"/>
      <c r="F65" s="44"/>
      <c r="G65" s="44"/>
      <c r="H65" s="44"/>
      <c r="I65" s="44"/>
    </row>
    <row r="66" spans="1:9">
      <c r="A66" s="108">
        <v>10</v>
      </c>
      <c r="B66" s="45" t="s">
        <v>97</v>
      </c>
      <c r="C66" s="44"/>
      <c r="D66" s="44"/>
      <c r="E66" s="44"/>
      <c r="F66" s="44"/>
      <c r="G66" s="44"/>
      <c r="H66" s="44"/>
      <c r="I66" s="44"/>
    </row>
    <row r="67" spans="1:9">
      <c r="A67" s="108">
        <v>11</v>
      </c>
      <c r="B67" s="45" t="s">
        <v>98</v>
      </c>
      <c r="C67" s="44"/>
      <c r="D67" s="44"/>
      <c r="E67" s="44"/>
      <c r="F67" s="44"/>
      <c r="G67" s="44"/>
      <c r="H67" s="44"/>
      <c r="I67" s="44"/>
    </row>
    <row r="68" spans="1:9">
      <c r="A68" s="108">
        <v>12</v>
      </c>
      <c r="B68" s="45" t="s">
        <v>99</v>
      </c>
      <c r="C68" s="44"/>
      <c r="D68" s="44"/>
      <c r="E68" s="44"/>
      <c r="F68" s="44"/>
      <c r="G68" s="44"/>
      <c r="H68" s="44"/>
      <c r="I68" s="44"/>
    </row>
    <row r="69" spans="1:9">
      <c r="A69" s="108">
        <v>13</v>
      </c>
      <c r="B69" s="45" t="s">
        <v>100</v>
      </c>
      <c r="C69" s="44"/>
      <c r="D69" s="44"/>
      <c r="E69" s="147"/>
      <c r="F69" s="147"/>
      <c r="G69" s="147"/>
      <c r="H69" s="147"/>
      <c r="I69" s="44"/>
    </row>
    <row r="70" spans="1:9" ht="15" thickBot="1">
      <c r="A70" s="108">
        <v>14</v>
      </c>
      <c r="B70" s="116" t="s">
        <v>414</v>
      </c>
      <c r="C70" s="144"/>
      <c r="D70" s="146"/>
      <c r="E70" s="145"/>
      <c r="F70" s="145"/>
      <c r="G70" s="145"/>
      <c r="H70" s="145"/>
      <c r="I70" s="144"/>
    </row>
    <row r="71" spans="1:9" ht="15" thickTop="1">
      <c r="A71" s="108">
        <v>15</v>
      </c>
      <c r="B71" s="45" t="s">
        <v>445</v>
      </c>
      <c r="C71" s="74"/>
      <c r="D71" s="74"/>
      <c r="E71" s="74"/>
      <c r="F71" s="74"/>
      <c r="G71" s="74"/>
      <c r="H71" s="74"/>
      <c r="I71" s="128"/>
    </row>
    <row r="72" spans="1:9">
      <c r="A72" s="108"/>
      <c r="B72" s="108"/>
      <c r="C72" s="109"/>
      <c r="D72" s="109"/>
      <c r="E72" s="109"/>
      <c r="F72" s="109"/>
      <c r="G72" s="109"/>
      <c r="H72" s="74"/>
      <c r="I72" s="74"/>
    </row>
    <row r="73" spans="1:9">
      <c r="A73" s="108"/>
      <c r="B73" s="108"/>
      <c r="C73" s="109"/>
      <c r="D73" s="109"/>
      <c r="E73" s="109"/>
      <c r="F73" s="109"/>
      <c r="G73" s="109"/>
      <c r="H73" s="74"/>
      <c r="I73" s="74"/>
    </row>
    <row r="74" spans="1:9">
      <c r="A74" s="108"/>
      <c r="B74" s="101" t="s">
        <v>444</v>
      </c>
      <c r="C74" s="109"/>
      <c r="D74" s="109"/>
      <c r="E74" s="109"/>
      <c r="F74" s="109"/>
      <c r="G74" s="109"/>
      <c r="H74" s="74"/>
      <c r="I74" s="74"/>
    </row>
    <row r="75" spans="1:9" ht="104.5">
      <c r="A75" s="108">
        <f>+A70+1</f>
        <v>15</v>
      </c>
      <c r="B75" s="134" t="s">
        <v>443</v>
      </c>
      <c r="C75" s="143"/>
      <c r="D75" s="142" t="s">
        <v>442</v>
      </c>
      <c r="E75" s="142" t="s">
        <v>441</v>
      </c>
      <c r="F75" s="142" t="s">
        <v>440</v>
      </c>
      <c r="G75" s="142" t="s">
        <v>439</v>
      </c>
      <c r="H75" s="141" t="s">
        <v>438</v>
      </c>
      <c r="I75" s="141" t="s">
        <v>437</v>
      </c>
    </row>
    <row r="76" spans="1:9">
      <c r="A76" s="108">
        <v>16</v>
      </c>
      <c r="B76" s="74"/>
      <c r="C76" s="134" t="s">
        <v>436</v>
      </c>
      <c r="D76" s="104"/>
      <c r="E76" s="104"/>
      <c r="F76" s="104"/>
      <c r="G76" s="104"/>
      <c r="H76" s="104"/>
      <c r="I76" s="132"/>
    </row>
    <row r="77" spans="1:9">
      <c r="A77" s="108">
        <v>17</v>
      </c>
      <c r="B77" s="74"/>
      <c r="C77" s="134" t="s">
        <v>435</v>
      </c>
      <c r="D77" s="133"/>
      <c r="E77" s="104"/>
      <c r="F77" s="104"/>
      <c r="G77" s="104"/>
      <c r="H77" s="104"/>
      <c r="I77" s="132"/>
    </row>
    <row r="78" spans="1:9">
      <c r="A78" s="108">
        <v>18</v>
      </c>
      <c r="B78" s="74"/>
      <c r="C78" s="134" t="s">
        <v>434</v>
      </c>
      <c r="D78" s="133"/>
      <c r="E78" s="104"/>
      <c r="F78" s="140"/>
      <c r="G78" s="140"/>
      <c r="H78" s="104"/>
      <c r="I78" s="132"/>
    </row>
    <row r="79" spans="1:9">
      <c r="A79" s="108">
        <v>19</v>
      </c>
      <c r="B79" s="74"/>
      <c r="C79" s="134" t="s">
        <v>433</v>
      </c>
      <c r="D79" s="133"/>
      <c r="E79" s="104"/>
      <c r="F79" s="140"/>
      <c r="G79" s="140"/>
      <c r="H79" s="104"/>
      <c r="I79" s="132"/>
    </row>
    <row r="80" spans="1:9">
      <c r="A80" s="108">
        <v>20</v>
      </c>
      <c r="B80" s="74"/>
      <c r="C80" s="134" t="s">
        <v>432</v>
      </c>
      <c r="D80" s="133"/>
      <c r="E80" s="104"/>
      <c r="F80" s="140"/>
      <c r="G80" s="140"/>
      <c r="H80" s="104"/>
      <c r="I80" s="132"/>
    </row>
    <row r="81" spans="1:10">
      <c r="A81" s="108">
        <v>21</v>
      </c>
      <c r="B81" s="74"/>
      <c r="C81" s="139" t="s">
        <v>432</v>
      </c>
      <c r="D81" s="138"/>
      <c r="E81" s="136"/>
      <c r="F81" s="137"/>
      <c r="G81" s="137"/>
      <c r="H81" s="136"/>
      <c r="I81" s="135"/>
    </row>
    <row r="82" spans="1:10">
      <c r="A82" s="108">
        <v>22</v>
      </c>
      <c r="B82" s="74"/>
      <c r="C82" s="134" t="s">
        <v>431</v>
      </c>
      <c r="D82" s="133"/>
      <c r="E82" s="133"/>
      <c r="F82" s="133"/>
      <c r="G82" s="133"/>
      <c r="H82" s="133"/>
      <c r="I82" s="132"/>
    </row>
    <row r="83" spans="1:10">
      <c r="A83" s="131"/>
      <c r="B83" s="74"/>
      <c r="C83" s="45"/>
      <c r="D83" s="74"/>
      <c r="E83" s="130"/>
      <c r="F83" s="45"/>
      <c r="G83" s="74"/>
      <c r="H83" s="45"/>
      <c r="I83" s="45"/>
    </row>
    <row r="84" spans="1:10">
      <c r="A84" s="108"/>
      <c r="B84" s="74"/>
      <c r="C84" s="45"/>
      <c r="D84" s="45"/>
      <c r="E84" s="130"/>
      <c r="F84" s="45"/>
      <c r="G84" s="74"/>
      <c r="H84" s="45"/>
      <c r="I84" s="45"/>
    </row>
    <row r="85" spans="1:10">
      <c r="A85" s="108"/>
      <c r="B85" s="74"/>
      <c r="C85" s="45"/>
      <c r="D85" s="74"/>
      <c r="E85" s="130"/>
      <c r="F85" s="45"/>
      <c r="G85" s="74"/>
      <c r="I85" s="129" t="s">
        <v>430</v>
      </c>
    </row>
    <row r="86" spans="1:10">
      <c r="A86" s="108"/>
      <c r="B86" s="45"/>
      <c r="C86" s="125"/>
      <c r="D86" s="128"/>
      <c r="E86" s="128"/>
      <c r="F86" s="128"/>
      <c r="G86" s="125"/>
      <c r="I86" s="125"/>
    </row>
    <row r="87" spans="1:10">
      <c r="A87" s="108"/>
      <c r="B87" s="127"/>
      <c r="C87" s="195" t="s">
        <v>429</v>
      </c>
      <c r="D87" s="196"/>
      <c r="E87" s="196"/>
      <c r="F87" s="196"/>
      <c r="G87" s="126" t="s">
        <v>428</v>
      </c>
      <c r="I87" s="125"/>
    </row>
    <row r="88" spans="1:10" ht="78.5">
      <c r="A88" s="108" t="s">
        <v>427</v>
      </c>
      <c r="B88" s="122" t="s">
        <v>8</v>
      </c>
      <c r="C88" s="114" t="s">
        <v>426</v>
      </c>
      <c r="D88" s="114" t="s">
        <v>425</v>
      </c>
      <c r="E88" s="114" t="s">
        <v>424</v>
      </c>
      <c r="F88" s="114" t="s">
        <v>423</v>
      </c>
      <c r="G88" s="114"/>
      <c r="I88" s="124"/>
    </row>
    <row r="89" spans="1:10">
      <c r="A89" s="108"/>
      <c r="B89" s="122" t="s">
        <v>398</v>
      </c>
      <c r="C89" s="114" t="s">
        <v>397</v>
      </c>
      <c r="D89" s="114" t="s">
        <v>422</v>
      </c>
      <c r="E89" s="114" t="s">
        <v>421</v>
      </c>
      <c r="F89" s="114" t="s">
        <v>84</v>
      </c>
      <c r="G89" s="101" t="s">
        <v>420</v>
      </c>
      <c r="I89" s="123"/>
    </row>
    <row r="90" spans="1:10" ht="15.5">
      <c r="A90" s="108"/>
      <c r="B90" s="116" t="s">
        <v>419</v>
      </c>
      <c r="C90" s="122" t="s">
        <v>418</v>
      </c>
      <c r="D90" s="122" t="s">
        <v>417</v>
      </c>
      <c r="E90" s="122" t="s">
        <v>416</v>
      </c>
      <c r="F90" s="122" t="s">
        <v>415</v>
      </c>
      <c r="G90" s="114"/>
      <c r="I90" s="113"/>
      <c r="J90" s="88" t="s">
        <v>365</v>
      </c>
    </row>
    <row r="91" spans="1:10" ht="15.5">
      <c r="A91" s="108">
        <v>1</v>
      </c>
      <c r="B91" s="43" t="s">
        <v>89</v>
      </c>
      <c r="C91" s="122" t="s">
        <v>418</v>
      </c>
      <c r="D91" s="122" t="s">
        <v>417</v>
      </c>
      <c r="E91" s="122" t="s">
        <v>416</v>
      </c>
      <c r="F91" s="121" t="s">
        <v>415</v>
      </c>
      <c r="G91" s="114"/>
      <c r="I91" s="113"/>
      <c r="J91" s="88" t="s">
        <v>364</v>
      </c>
    </row>
    <row r="92" spans="1:10">
      <c r="A92" s="108">
        <v>2</v>
      </c>
      <c r="B92" s="43" t="s">
        <v>90</v>
      </c>
      <c r="C92" s="44"/>
      <c r="D92" s="44"/>
      <c r="E92" s="44"/>
      <c r="F92" s="44"/>
      <c r="G92" s="114"/>
      <c r="I92" s="113"/>
    </row>
    <row r="93" spans="1:10">
      <c r="A93" s="108">
        <v>3</v>
      </c>
      <c r="B93" s="45" t="s">
        <v>91</v>
      </c>
      <c r="C93" s="44"/>
      <c r="D93" s="44"/>
      <c r="E93" s="44"/>
      <c r="F93" s="44"/>
      <c r="G93" s="114"/>
      <c r="I93" s="113"/>
    </row>
    <row r="94" spans="1:10">
      <c r="A94" s="108">
        <v>4</v>
      </c>
      <c r="B94" s="45" t="s">
        <v>92</v>
      </c>
      <c r="C94" s="44"/>
      <c r="D94" s="44"/>
      <c r="E94" s="44"/>
      <c r="F94" s="44"/>
      <c r="G94" s="114"/>
      <c r="I94" s="113"/>
    </row>
    <row r="95" spans="1:10">
      <c r="A95" s="108">
        <v>5</v>
      </c>
      <c r="B95" s="45" t="s">
        <v>93</v>
      </c>
      <c r="C95" s="44"/>
      <c r="D95" s="44"/>
      <c r="E95" s="44"/>
      <c r="F95" s="44"/>
      <c r="G95" s="114"/>
      <c r="I95" s="113"/>
    </row>
    <row r="96" spans="1:10">
      <c r="A96" s="108">
        <v>6</v>
      </c>
      <c r="B96" s="45" t="s">
        <v>0</v>
      </c>
      <c r="C96" s="44"/>
      <c r="D96" s="44"/>
      <c r="E96" s="44"/>
      <c r="F96" s="44"/>
      <c r="G96" s="114"/>
      <c r="I96" s="113"/>
    </row>
    <row r="97" spans="1:10">
      <c r="A97" s="108">
        <v>7</v>
      </c>
      <c r="B97" s="45" t="s">
        <v>94</v>
      </c>
      <c r="C97" s="44"/>
      <c r="D97" s="44"/>
      <c r="E97" s="44"/>
      <c r="F97" s="44"/>
      <c r="G97" s="114"/>
      <c r="I97" s="113"/>
    </row>
    <row r="98" spans="1:10">
      <c r="A98" s="108">
        <v>8</v>
      </c>
      <c r="B98" s="45" t="s">
        <v>95</v>
      </c>
      <c r="C98" s="44"/>
      <c r="D98" s="44"/>
      <c r="E98" s="44"/>
      <c r="F98" s="44"/>
      <c r="G98" s="114"/>
      <c r="I98" s="113"/>
    </row>
    <row r="99" spans="1:10">
      <c r="A99" s="108">
        <v>9</v>
      </c>
      <c r="B99" s="45" t="s">
        <v>96</v>
      </c>
      <c r="C99" s="44"/>
      <c r="D99" s="44"/>
      <c r="E99" s="44"/>
      <c r="F99" s="44"/>
      <c r="G99" s="114"/>
      <c r="I99" s="113"/>
    </row>
    <row r="100" spans="1:10">
      <c r="A100" s="108">
        <v>10</v>
      </c>
      <c r="B100" s="45" t="s">
        <v>97</v>
      </c>
      <c r="C100" s="44"/>
      <c r="D100" s="44"/>
      <c r="E100" s="44"/>
      <c r="F100" s="44"/>
      <c r="G100" s="114"/>
      <c r="I100" s="113"/>
    </row>
    <row r="101" spans="1:10">
      <c r="A101" s="108">
        <v>11</v>
      </c>
      <c r="B101" s="45" t="s">
        <v>98</v>
      </c>
      <c r="C101" s="44"/>
      <c r="D101" s="44"/>
      <c r="E101" s="44"/>
      <c r="F101" s="44"/>
      <c r="G101" s="114"/>
      <c r="I101" s="113"/>
    </row>
    <row r="102" spans="1:10">
      <c r="A102" s="108">
        <v>12</v>
      </c>
      <c r="B102" s="45" t="s">
        <v>99</v>
      </c>
      <c r="C102" s="44"/>
      <c r="D102" s="44"/>
      <c r="E102" s="44"/>
      <c r="F102" s="44"/>
      <c r="G102" s="114"/>
      <c r="I102" s="113"/>
    </row>
    <row r="103" spans="1:10">
      <c r="A103" s="108">
        <v>13</v>
      </c>
      <c r="B103" s="45" t="s">
        <v>100</v>
      </c>
      <c r="C103" s="44"/>
      <c r="D103" s="44"/>
      <c r="E103" s="44"/>
      <c r="F103" s="44"/>
      <c r="G103" s="114"/>
      <c r="I103" s="113"/>
    </row>
    <row r="104" spans="1:10">
      <c r="A104" s="108">
        <v>14</v>
      </c>
      <c r="B104" s="116" t="s">
        <v>414</v>
      </c>
      <c r="C104" s="120"/>
      <c r="D104" s="120"/>
      <c r="E104" s="120"/>
      <c r="F104" s="120"/>
      <c r="G104" s="114"/>
    </row>
    <row r="105" spans="1:10">
      <c r="A105" s="108">
        <v>15</v>
      </c>
      <c r="B105" s="116" t="s">
        <v>413</v>
      </c>
      <c r="C105" s="119" t="s">
        <v>18</v>
      </c>
      <c r="D105" s="119" t="s">
        <v>412</v>
      </c>
      <c r="E105" s="119" t="s">
        <v>411</v>
      </c>
      <c r="F105" s="117"/>
      <c r="G105" s="114"/>
      <c r="I105" s="113"/>
    </row>
    <row r="106" spans="1:10">
      <c r="A106" s="108">
        <v>16</v>
      </c>
      <c r="B106" s="116" t="s">
        <v>410</v>
      </c>
      <c r="C106" s="118"/>
      <c r="D106" s="118"/>
      <c r="E106" s="118"/>
      <c r="F106" s="117"/>
      <c r="G106" s="114"/>
      <c r="I106" s="113"/>
    </row>
    <row r="107" spans="1:10" ht="15" thickBot="1">
      <c r="A107" s="108">
        <v>17</v>
      </c>
      <c r="B107" s="116" t="s">
        <v>409</v>
      </c>
      <c r="C107" s="115"/>
      <c r="D107" s="115"/>
      <c r="E107" s="115"/>
      <c r="F107" s="115"/>
      <c r="G107" s="114"/>
      <c r="I107" s="113"/>
    </row>
    <row r="108" spans="1:10" ht="16" thickTop="1">
      <c r="A108" s="108">
        <v>18</v>
      </c>
      <c r="B108" s="108"/>
      <c r="C108" s="109"/>
      <c r="D108" s="109"/>
      <c r="E108" s="109"/>
      <c r="F108" s="109"/>
      <c r="G108" s="112"/>
      <c r="I108" s="88" t="s">
        <v>365</v>
      </c>
      <c r="J108" s="88" t="s">
        <v>364</v>
      </c>
    </row>
    <row r="109" spans="1:10">
      <c r="A109" s="108">
        <v>19</v>
      </c>
      <c r="B109" s="111" t="s">
        <v>408</v>
      </c>
      <c r="C109" s="111"/>
      <c r="D109" s="111"/>
      <c r="E109" s="109"/>
      <c r="F109" s="109"/>
      <c r="G109" s="104"/>
      <c r="I109" s="74" t="s">
        <v>216</v>
      </c>
      <c r="J109" s="74" t="s">
        <v>216</v>
      </c>
    </row>
    <row r="110" spans="1:10">
      <c r="A110" s="108">
        <v>20</v>
      </c>
      <c r="B110" s="111" t="s">
        <v>407</v>
      </c>
      <c r="C110" s="111"/>
      <c r="D110" s="111"/>
      <c r="E110" s="109"/>
      <c r="F110" s="109"/>
      <c r="G110" s="104"/>
      <c r="I110" s="74" t="s">
        <v>216</v>
      </c>
      <c r="J110" s="74" t="s">
        <v>216</v>
      </c>
    </row>
    <row r="111" spans="1:10">
      <c r="A111" s="108">
        <v>21</v>
      </c>
      <c r="B111" s="111" t="s">
        <v>406</v>
      </c>
      <c r="C111" s="109"/>
      <c r="D111" s="109"/>
      <c r="E111" s="56" t="s">
        <v>405</v>
      </c>
      <c r="F111" s="109"/>
      <c r="G111" s="104"/>
      <c r="I111" s="74" t="s">
        <v>405</v>
      </c>
      <c r="J111" s="74" t="s">
        <v>405</v>
      </c>
    </row>
    <row r="112" spans="1:10">
      <c r="A112" s="108">
        <v>22</v>
      </c>
      <c r="B112" s="111" t="s">
        <v>404</v>
      </c>
      <c r="C112" s="110" t="s">
        <v>403</v>
      </c>
      <c r="D112" s="109"/>
      <c r="E112" s="109"/>
      <c r="F112" s="109"/>
      <c r="G112" s="104"/>
      <c r="I112" s="74" t="s">
        <v>403</v>
      </c>
      <c r="J112" s="74" t="s">
        <v>403</v>
      </c>
    </row>
    <row r="113" spans="1:9">
      <c r="A113" s="108">
        <v>23</v>
      </c>
      <c r="B113" s="107" t="s">
        <v>402</v>
      </c>
      <c r="C113" s="106"/>
      <c r="D113" s="105"/>
      <c r="E113" s="105"/>
      <c r="F113" s="105"/>
      <c r="G113" s="104"/>
      <c r="I113" s="74"/>
    </row>
    <row r="114" spans="1:9">
      <c r="G114" s="104"/>
    </row>
    <row r="115" spans="1:9">
      <c r="A115" s="47" t="s">
        <v>103</v>
      </c>
      <c r="B115" s="47" t="s">
        <v>102</v>
      </c>
      <c r="C115" s="47"/>
    </row>
    <row r="116" spans="1:9">
      <c r="A116" s="47" t="s">
        <v>487</v>
      </c>
      <c r="B116" s="35" t="s">
        <v>488</v>
      </c>
    </row>
    <row r="117" spans="1:9">
      <c r="A117" s="47" t="s">
        <v>494</v>
      </c>
      <c r="B117" s="47" t="s">
        <v>496</v>
      </c>
    </row>
  </sheetData>
  <mergeCells count="4">
    <mergeCell ref="C5:G5"/>
    <mergeCell ref="E28:I28"/>
    <mergeCell ref="C53:I53"/>
    <mergeCell ref="C87:F8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E5FEA-FEE7-468E-9733-AA4B2EF096AA}">
  <dimension ref="A1:O25"/>
  <sheetViews>
    <sheetView workbookViewId="0">
      <selection activeCell="A23" sqref="A23"/>
    </sheetView>
  </sheetViews>
  <sheetFormatPr defaultRowHeight="14.5"/>
  <cols>
    <col min="1" max="1" width="17.54296875" bestFit="1" customWidth="1"/>
    <col min="2" max="2" width="11.1796875" bestFit="1" customWidth="1"/>
    <col min="3" max="3" width="14.08984375" bestFit="1" customWidth="1"/>
    <col min="4" max="4" width="14.453125" bestFit="1" customWidth="1"/>
    <col min="5" max="5" width="14.08984375" bestFit="1" customWidth="1"/>
    <col min="7" max="7" width="13.81640625" bestFit="1" customWidth="1"/>
    <col min="8" max="8" width="11.90625" bestFit="1" customWidth="1"/>
    <col min="9" max="9" width="13.453125" bestFit="1" customWidth="1"/>
    <col min="10" max="10" width="12.90625" bestFit="1" customWidth="1"/>
  </cols>
  <sheetData>
    <row r="1" spans="1:15">
      <c r="A1" s="1" t="s">
        <v>101</v>
      </c>
    </row>
    <row r="2" spans="1:15">
      <c r="A2" s="1" t="s">
        <v>27</v>
      </c>
      <c r="B2" s="1"/>
      <c r="C2" s="1"/>
      <c r="D2" s="1"/>
      <c r="E2" s="1"/>
    </row>
    <row r="3" spans="1:15">
      <c r="A3" s="32" t="s">
        <v>80</v>
      </c>
      <c r="B3" s="32"/>
      <c r="C3" s="32"/>
      <c r="D3" s="32"/>
      <c r="E3" s="32"/>
    </row>
    <row r="4" spans="1:15">
      <c r="A4" s="41">
        <v>44896</v>
      </c>
      <c r="B4" s="35"/>
      <c r="C4" s="35"/>
      <c r="D4" s="35"/>
      <c r="E4" s="35"/>
      <c r="L4" s="35"/>
      <c r="M4" s="35"/>
      <c r="N4" s="35"/>
      <c r="O4" s="35"/>
    </row>
    <row r="5" spans="1:15">
      <c r="A5" s="35"/>
      <c r="B5" s="35"/>
      <c r="C5" s="34"/>
      <c r="D5" s="34"/>
      <c r="E5" s="35"/>
      <c r="L5" s="35"/>
      <c r="M5" s="35"/>
      <c r="N5" s="35"/>
      <c r="O5" s="35"/>
    </row>
    <row r="6" spans="1:15">
      <c r="A6" s="35"/>
      <c r="E6" s="34" t="s">
        <v>467</v>
      </c>
      <c r="F6" s="160"/>
      <c r="G6" s="34"/>
      <c r="H6" s="34" t="s">
        <v>81</v>
      </c>
      <c r="I6" s="34" t="s">
        <v>81</v>
      </c>
      <c r="J6" s="34" t="s">
        <v>82</v>
      </c>
      <c r="K6" s="160"/>
      <c r="L6" s="35"/>
      <c r="M6" s="35"/>
      <c r="N6" s="35"/>
      <c r="O6" s="35"/>
    </row>
    <row r="7" spans="1:15">
      <c r="A7" s="35"/>
      <c r="C7" s="34"/>
      <c r="D7" s="34" t="s">
        <v>490</v>
      </c>
      <c r="E7" s="34" t="s">
        <v>421</v>
      </c>
      <c r="F7" s="160"/>
      <c r="G7" s="34"/>
      <c r="H7" s="34" t="s">
        <v>83</v>
      </c>
      <c r="I7" s="34" t="s">
        <v>83</v>
      </c>
      <c r="J7" s="34" t="s">
        <v>84</v>
      </c>
      <c r="K7" s="160"/>
      <c r="L7" s="35"/>
      <c r="M7" s="35"/>
      <c r="N7" s="35"/>
      <c r="O7" s="35"/>
    </row>
    <row r="8" spans="1:15">
      <c r="A8" s="35"/>
      <c r="C8" s="34" t="s">
        <v>464</v>
      </c>
      <c r="D8" s="34" t="s">
        <v>491</v>
      </c>
      <c r="E8" s="34" t="s">
        <v>492</v>
      </c>
      <c r="F8" s="160"/>
      <c r="G8" s="34" t="s">
        <v>85</v>
      </c>
      <c r="H8" s="34" t="s">
        <v>86</v>
      </c>
      <c r="I8" s="34" t="s">
        <v>87</v>
      </c>
      <c r="J8" s="34" t="s">
        <v>88</v>
      </c>
      <c r="K8" s="160"/>
      <c r="L8" s="35"/>
      <c r="M8" s="35"/>
      <c r="N8" s="35"/>
      <c r="O8" s="35"/>
    </row>
    <row r="9" spans="1:15">
      <c r="A9" s="43" t="s">
        <v>89</v>
      </c>
      <c r="C9" s="37">
        <v>66879064.510141402</v>
      </c>
      <c r="D9" s="37">
        <v>-21625</v>
      </c>
      <c r="E9" s="37">
        <v>66857439.510141402</v>
      </c>
      <c r="F9" s="31"/>
      <c r="G9" s="161">
        <v>8493237.9329861514</v>
      </c>
      <c r="H9" s="37">
        <f>'Corriedale Depr adjustment'!AD26</f>
        <v>-22367.732675583327</v>
      </c>
      <c r="I9" s="37">
        <f>'King Ranch Depr Adj'!AK43</f>
        <v>-1594053.1321179995</v>
      </c>
      <c r="J9" s="162">
        <f>SUM(G9:I9)</f>
        <v>6876817.0681925677</v>
      </c>
      <c r="K9" s="31"/>
      <c r="L9" s="35"/>
      <c r="M9" s="35"/>
      <c r="N9" s="35"/>
      <c r="O9" s="35"/>
    </row>
    <row r="10" spans="1:15">
      <c r="A10" s="43" t="s">
        <v>90</v>
      </c>
      <c r="C10" s="37">
        <v>67674642.160000011</v>
      </c>
      <c r="D10" s="37">
        <v>-23169</v>
      </c>
      <c r="E10" s="37">
        <v>67651473.160000011</v>
      </c>
      <c r="F10" s="31"/>
      <c r="G10" s="161">
        <v>8692274.7299999986</v>
      </c>
      <c r="H10" s="37">
        <f>'Corriedale Depr adjustment'!AD27</f>
        <v>-24870.477372166657</v>
      </c>
      <c r="I10" s="37">
        <f>'King Ranch Depr Adj'!AK44</f>
        <v>-1641968.1110323328</v>
      </c>
      <c r="J10" s="162">
        <f t="shared" ref="J10:J21" si="0">SUM(G10:I10)</f>
        <v>7025436.1415954996</v>
      </c>
      <c r="K10" s="31"/>
      <c r="L10" s="35"/>
      <c r="M10" s="35"/>
      <c r="N10" s="35"/>
      <c r="O10" s="35"/>
    </row>
    <row r="11" spans="1:15">
      <c r="A11" s="45" t="s">
        <v>91</v>
      </c>
      <c r="C11" s="37">
        <v>68462013.000000015</v>
      </c>
      <c r="D11" s="37">
        <v>-24714</v>
      </c>
      <c r="E11" s="37">
        <v>68437299.000000015</v>
      </c>
      <c r="F11" s="31"/>
      <c r="G11" s="161">
        <v>8870689.9900000021</v>
      </c>
      <c r="H11" s="37">
        <f>'Corriedale Depr adjustment'!AD28</f>
        <v>-27373.222068749994</v>
      </c>
      <c r="I11" s="37">
        <f>'King Ranch Depr Adj'!AK45</f>
        <v>-1712168.9901093328</v>
      </c>
      <c r="J11" s="162">
        <f t="shared" si="0"/>
        <v>7131147.7778219199</v>
      </c>
      <c r="K11" s="31"/>
      <c r="L11" s="35"/>
      <c r="M11" s="35"/>
      <c r="N11" s="35"/>
      <c r="O11" s="35"/>
    </row>
    <row r="12" spans="1:15">
      <c r="A12" s="45" t="s">
        <v>92</v>
      </c>
      <c r="C12" s="37">
        <v>68692506.989999995</v>
      </c>
      <c r="D12" s="37">
        <v>-26258</v>
      </c>
      <c r="E12" s="37">
        <v>68666248.989999995</v>
      </c>
      <c r="F12" s="31"/>
      <c r="G12" s="161">
        <v>9094811.0400000028</v>
      </c>
      <c r="H12" s="37">
        <f>'Corriedale Depr adjustment'!AD29</f>
        <v>-29876.008576333326</v>
      </c>
      <c r="I12" s="37">
        <f>'King Ranch Depr Adj'!AK46</f>
        <v>-1782495.9851208329</v>
      </c>
      <c r="J12" s="162">
        <f t="shared" si="0"/>
        <v>7282439.0463028364</v>
      </c>
      <c r="K12" s="31"/>
      <c r="L12" s="35"/>
      <c r="M12" s="35"/>
      <c r="N12" s="35"/>
      <c r="O12" s="35"/>
    </row>
    <row r="13" spans="1:15">
      <c r="A13" s="45" t="s">
        <v>93</v>
      </c>
      <c r="C13" s="37">
        <v>70039285.940000027</v>
      </c>
      <c r="D13" s="37">
        <v>-27803</v>
      </c>
      <c r="E13" s="37">
        <v>70011482.940000027</v>
      </c>
      <c r="F13" s="31"/>
      <c r="G13" s="161">
        <v>9305028.1799999997</v>
      </c>
      <c r="H13" s="37">
        <f>'Corriedale Depr adjustment'!AD30</f>
        <v>-32378.795083916662</v>
      </c>
      <c r="I13" s="37">
        <f>'King Ranch Depr Adj'!AK47</f>
        <v>-1853010.0127193327</v>
      </c>
      <c r="J13" s="162">
        <f t="shared" si="0"/>
        <v>7419639.3721967507</v>
      </c>
      <c r="K13" s="31"/>
      <c r="L13" s="35"/>
      <c r="M13" s="35"/>
      <c r="N13" s="35"/>
      <c r="O13" s="35"/>
    </row>
    <row r="14" spans="1:15">
      <c r="A14" s="45" t="s">
        <v>0</v>
      </c>
      <c r="C14" s="37">
        <v>70828767.319999993</v>
      </c>
      <c r="D14" s="37">
        <v>-29348</v>
      </c>
      <c r="E14" s="37">
        <v>70799419.319999993</v>
      </c>
      <c r="F14" s="31"/>
      <c r="G14" s="161">
        <v>9509590.040000001</v>
      </c>
      <c r="H14" s="37">
        <f>'Corriedale Depr adjustment'!AD31</f>
        <v>-34881.581591499998</v>
      </c>
      <c r="I14" s="37">
        <f>'King Ranch Depr Adj'!AK48</f>
        <v>-1923634.4645324992</v>
      </c>
      <c r="J14" s="162">
        <f t="shared" si="0"/>
        <v>7551073.9938760018</v>
      </c>
      <c r="K14" s="31"/>
      <c r="L14" s="35"/>
      <c r="M14" s="35"/>
      <c r="N14" s="35"/>
      <c r="O14" s="35"/>
    </row>
    <row r="15" spans="1:15">
      <c r="A15" s="45" t="s">
        <v>94</v>
      </c>
      <c r="C15" s="37">
        <v>71061062.060000017</v>
      </c>
      <c r="D15" s="37">
        <v>-30892</v>
      </c>
      <c r="E15" s="37">
        <v>71030170.060000017</v>
      </c>
      <c r="F15" s="31"/>
      <c r="G15" s="161">
        <v>9726355.5300000031</v>
      </c>
      <c r="H15" s="37">
        <f>'Corriedale Depr adjustment'!AD32</f>
        <v>-37384.368099083338</v>
      </c>
      <c r="I15" s="37">
        <f>'King Ranch Depr Adj'!AK49</f>
        <v>-1996539.7947629993</v>
      </c>
      <c r="J15" s="162">
        <f t="shared" si="0"/>
        <v>7692431.3671379201</v>
      </c>
      <c r="K15" s="31"/>
      <c r="L15" s="35"/>
      <c r="M15" s="35"/>
      <c r="N15" s="35"/>
      <c r="O15" s="35"/>
    </row>
    <row r="16" spans="1:15">
      <c r="A16" s="45" t="s">
        <v>95</v>
      </c>
      <c r="C16" s="37">
        <v>71789342.689999998</v>
      </c>
      <c r="D16" s="37">
        <v>-32437</v>
      </c>
      <c r="E16" s="37">
        <v>71756905.689999998</v>
      </c>
      <c r="F16" s="31"/>
      <c r="G16" s="161">
        <v>9995175.3499999996</v>
      </c>
      <c r="H16" s="37">
        <f>'Corriedale Depr adjustment'!AD33</f>
        <v>-39825.969824250002</v>
      </c>
      <c r="I16" s="37">
        <f>'King Ranch Depr Adj'!AK50</f>
        <v>-2105381.7202361659</v>
      </c>
      <c r="J16" s="162">
        <f t="shared" si="0"/>
        <v>7849967.6599395834</v>
      </c>
      <c r="K16" s="31"/>
      <c r="L16" s="35"/>
      <c r="M16" s="35"/>
      <c r="N16" s="35"/>
      <c r="O16" s="35"/>
    </row>
    <row r="17" spans="1:15">
      <c r="A17" s="45" t="s">
        <v>96</v>
      </c>
      <c r="C17" s="37">
        <v>72577483.349999994</v>
      </c>
      <c r="D17" s="37">
        <v>-32437</v>
      </c>
      <c r="E17" s="37">
        <v>72545046.349999994</v>
      </c>
      <c r="F17" s="31"/>
      <c r="G17" s="161">
        <v>10284239.359999999</v>
      </c>
      <c r="H17" s="37">
        <f>'Corriedale Depr adjustment'!AD34</f>
        <v>-42267.571549416665</v>
      </c>
      <c r="I17" s="37">
        <f>'King Ranch Depr Adj'!AK51</f>
        <v>-2214343.8988161655</v>
      </c>
      <c r="J17" s="162">
        <f t="shared" si="0"/>
        <v>8027627.8896344164</v>
      </c>
      <c r="K17" s="31"/>
      <c r="L17" s="35"/>
      <c r="M17" s="35"/>
      <c r="N17" s="35"/>
      <c r="O17" s="35"/>
    </row>
    <row r="18" spans="1:15">
      <c r="A18" s="45" t="s">
        <v>97</v>
      </c>
      <c r="C18" s="37">
        <v>72927549.939999998</v>
      </c>
      <c r="D18" s="37">
        <v>-35526</v>
      </c>
      <c r="E18" s="37">
        <v>72892023.939999998</v>
      </c>
      <c r="F18" s="31"/>
      <c r="G18" s="161">
        <v>10556401.830000004</v>
      </c>
      <c r="H18" s="37">
        <f>'Corriedale Depr adjustment'!AD35</f>
        <v>-44709.173274583336</v>
      </c>
      <c r="I18" s="37">
        <f>'King Ranch Depr Adj'!AK52</f>
        <v>-2323285.7389393328</v>
      </c>
      <c r="J18" s="162">
        <f t="shared" si="0"/>
        <v>8188406.9177860869</v>
      </c>
      <c r="K18" s="31"/>
      <c r="L18" s="35"/>
      <c r="M18" s="35"/>
      <c r="N18" s="35"/>
      <c r="O18" s="35"/>
    </row>
    <row r="19" spans="1:15">
      <c r="A19" s="45" t="s">
        <v>98</v>
      </c>
      <c r="C19" s="37">
        <v>74161625.219999999</v>
      </c>
      <c r="D19" s="37">
        <v>-37071</v>
      </c>
      <c r="E19" s="37">
        <v>74124554.219999999</v>
      </c>
      <c r="F19" s="31"/>
      <c r="G19" s="161">
        <v>10863119.580000004</v>
      </c>
      <c r="H19" s="37">
        <f>'Corriedale Depr adjustment'!AD36</f>
        <v>-47150.774999750007</v>
      </c>
      <c r="I19" s="37">
        <f>'King Ranch Depr Adj'!AK53</f>
        <v>-2432320.2650686656</v>
      </c>
      <c r="J19" s="162">
        <f t="shared" si="0"/>
        <v>8383648.5399315879</v>
      </c>
      <c r="K19" s="31"/>
      <c r="L19" s="35"/>
      <c r="M19" s="35"/>
      <c r="N19" s="35"/>
      <c r="O19" s="35"/>
    </row>
    <row r="20" spans="1:15">
      <c r="A20" s="45" t="s">
        <v>99</v>
      </c>
      <c r="C20" s="37">
        <v>74956407.230000004</v>
      </c>
      <c r="D20" s="37">
        <v>-38615</v>
      </c>
      <c r="E20" s="37">
        <v>74917792.230000004</v>
      </c>
      <c r="F20" s="31"/>
      <c r="G20" s="161">
        <v>11138621.080000002</v>
      </c>
      <c r="H20" s="37">
        <f>'Corriedale Depr adjustment'!AD37</f>
        <v>-47150.77482891667</v>
      </c>
      <c r="I20" s="37">
        <f>'King Ranch Depr Adj'!AK54</f>
        <v>-2541709.4492479991</v>
      </c>
      <c r="J20" s="162">
        <f t="shared" si="0"/>
        <v>8549760.8559230864</v>
      </c>
      <c r="K20" s="31"/>
      <c r="L20" s="35"/>
      <c r="M20" s="35"/>
      <c r="N20" s="35"/>
      <c r="O20" s="35"/>
    </row>
    <row r="21" spans="1:15">
      <c r="A21" s="45" t="s">
        <v>100</v>
      </c>
      <c r="C21" s="37">
        <v>73233118.169999987</v>
      </c>
      <c r="D21" s="37">
        <v>-40160</v>
      </c>
      <c r="E21" s="37">
        <v>73192958.169999987</v>
      </c>
      <c r="F21" s="31"/>
      <c r="G21" s="161">
        <v>11347446.949999999</v>
      </c>
      <c r="H21" s="37">
        <f>'Corriedale Depr adjustment'!AD38</f>
        <v>-49592.376554083341</v>
      </c>
      <c r="I21" s="37">
        <f>'King Ranch Depr Adj'!AK55</f>
        <v>-2651345.0549726663</v>
      </c>
      <c r="J21" s="162">
        <f t="shared" si="0"/>
        <v>8646509.5184732489</v>
      </c>
      <c r="K21" s="31"/>
      <c r="L21" s="35"/>
      <c r="M21" s="35"/>
      <c r="N21" s="35"/>
      <c r="O21" s="35"/>
    </row>
    <row r="22" spans="1:15" ht="15" thickBot="1">
      <c r="A22" s="35"/>
      <c r="C22" s="46">
        <v>71021759.121549338</v>
      </c>
      <c r="D22" s="46">
        <v>-30773.461538461539</v>
      </c>
      <c r="E22" s="46">
        <v>70990985.660010874</v>
      </c>
      <c r="F22" s="31"/>
      <c r="G22" s="46">
        <f>SUM(G9:G21)/13</f>
        <v>9836691.6609989349</v>
      </c>
      <c r="H22" s="46">
        <f>SUM(H9:H21)/13</f>
        <v>-36909.909730641026</v>
      </c>
      <c r="I22" s="46">
        <f>SUM(I9:I21)/13</f>
        <v>-2059404.3552058714</v>
      </c>
      <c r="J22" s="46">
        <f>SUM(J9:J21)/13</f>
        <v>7740377.3960624235</v>
      </c>
      <c r="K22" s="31"/>
      <c r="L22" s="35"/>
      <c r="M22" s="35"/>
      <c r="N22" s="35"/>
      <c r="O22" s="35"/>
    </row>
    <row r="23" spans="1:15" ht="15" thickTop="1">
      <c r="A23" s="35"/>
      <c r="B23" s="35"/>
      <c r="C23" s="35"/>
      <c r="D23" s="35"/>
      <c r="E23" s="35"/>
      <c r="L23" s="35"/>
      <c r="M23" s="35"/>
      <c r="N23" s="35"/>
      <c r="O23" s="35"/>
    </row>
    <row r="24" spans="1:15">
      <c r="C24" s="27"/>
      <c r="D24" s="27"/>
      <c r="E24" s="27"/>
      <c r="L24" s="35"/>
      <c r="M24" s="35"/>
      <c r="N24" s="35"/>
      <c r="O24" s="35"/>
    </row>
    <row r="25" spans="1:15">
      <c r="L25" s="35"/>
      <c r="M25" s="35"/>
      <c r="N25" s="35"/>
      <c r="O25" s="3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C3F9D-B1E0-419A-993B-FF1E2A6345E8}">
  <dimension ref="A1:C10"/>
  <sheetViews>
    <sheetView workbookViewId="0">
      <selection activeCell="A10" sqref="A10"/>
    </sheetView>
  </sheetViews>
  <sheetFormatPr defaultRowHeight="14.5"/>
  <cols>
    <col min="2" max="2" width="51.6328125" bestFit="1" customWidth="1"/>
    <col min="3" max="3" width="14.453125" customWidth="1"/>
  </cols>
  <sheetData>
    <row r="1" spans="1:3">
      <c r="A1" s="39" t="s">
        <v>78</v>
      </c>
    </row>
    <row r="2" spans="1:3">
      <c r="A2" s="39" t="s">
        <v>79</v>
      </c>
    </row>
    <row r="3" spans="1:3">
      <c r="A3" s="40" t="s">
        <v>27</v>
      </c>
    </row>
    <row r="4" spans="1:3">
      <c r="A4" s="40"/>
    </row>
    <row r="5" spans="1:3">
      <c r="B5" s="33" t="s">
        <v>67</v>
      </c>
      <c r="C5" s="41">
        <v>44896</v>
      </c>
    </row>
    <row r="6" spans="1:3">
      <c r="B6" s="35" t="s">
        <v>76</v>
      </c>
      <c r="C6" s="28">
        <v>2942636</v>
      </c>
    </row>
    <row r="7" spans="1:3">
      <c r="B7" s="35" t="s">
        <v>71</v>
      </c>
      <c r="C7" s="28">
        <f>'Corriedale Depr adjustment'!Y41</f>
        <v>-29666.245432833341</v>
      </c>
    </row>
    <row r="8" spans="1:3">
      <c r="B8" s="35" t="s">
        <v>72</v>
      </c>
      <c r="C8" s="28">
        <f>'King Ranch Depr Adj'!AB58</f>
        <v>-1057291.9228546664</v>
      </c>
    </row>
    <row r="9" spans="1:3" ht="15" thickBot="1">
      <c r="B9" s="35" t="s">
        <v>77</v>
      </c>
      <c r="C9" s="42">
        <f>SUM(C6:C8)</f>
        <v>1855677.8317125004</v>
      </c>
    </row>
    <row r="10" spans="1:3" ht="15" thickTop="1"/>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03148-A18A-42A4-9414-916FEF671AC6}">
  <dimension ref="A1:Q10"/>
  <sheetViews>
    <sheetView workbookViewId="0">
      <selection activeCell="A10" sqref="A10"/>
    </sheetView>
  </sheetViews>
  <sheetFormatPr defaultRowHeight="14.5"/>
  <cols>
    <col min="1" max="1" width="8" bestFit="1" customWidth="1"/>
    <col min="2" max="2" width="51.6328125" bestFit="1" customWidth="1"/>
    <col min="3" max="3" width="12" bestFit="1" customWidth="1"/>
    <col min="4" max="4" width="11.90625" bestFit="1" customWidth="1"/>
  </cols>
  <sheetData>
    <row r="1" spans="1:17">
      <c r="A1" s="39" t="s">
        <v>73</v>
      </c>
      <c r="J1" s="39"/>
      <c r="K1" s="39"/>
      <c r="L1" s="39"/>
      <c r="M1" s="39"/>
      <c r="N1" s="39"/>
      <c r="O1" s="39"/>
      <c r="P1" s="39"/>
      <c r="Q1" s="39"/>
    </row>
    <row r="2" spans="1:17">
      <c r="A2" s="39" t="s">
        <v>74</v>
      </c>
      <c r="J2" s="39"/>
      <c r="K2" s="39"/>
      <c r="L2" s="39"/>
      <c r="M2" s="39"/>
      <c r="N2" s="39"/>
      <c r="O2" s="39"/>
      <c r="P2" s="39"/>
      <c r="Q2" s="39"/>
    </row>
    <row r="3" spans="1:17">
      <c r="A3" s="40" t="s">
        <v>27</v>
      </c>
      <c r="J3" s="40"/>
      <c r="K3" s="40"/>
      <c r="L3" s="40"/>
      <c r="M3" s="40"/>
      <c r="N3" s="40"/>
      <c r="O3" s="40"/>
      <c r="P3" s="40"/>
      <c r="Q3" s="40"/>
    </row>
    <row r="4" spans="1:17">
      <c r="C4" s="41">
        <v>44531</v>
      </c>
      <c r="D4" s="41">
        <v>44896</v>
      </c>
    </row>
    <row r="5" spans="1:17">
      <c r="A5" s="32"/>
      <c r="B5" s="33" t="s">
        <v>67</v>
      </c>
      <c r="C5" s="33" t="s">
        <v>68</v>
      </c>
      <c r="D5" s="33" t="s">
        <v>69</v>
      </c>
    </row>
    <row r="6" spans="1:17">
      <c r="A6" s="34"/>
      <c r="B6" s="36" t="s">
        <v>70</v>
      </c>
      <c r="C6" s="37">
        <v>-68186936</v>
      </c>
      <c r="D6" s="37">
        <v>-75241801</v>
      </c>
    </row>
    <row r="7" spans="1:17">
      <c r="A7" s="34"/>
      <c r="B7" s="35" t="s">
        <v>71</v>
      </c>
      <c r="C7" s="37">
        <f>'Corriedale Depr adjustment'!AF26</f>
        <v>4697.2238618724987</v>
      </c>
      <c r="D7" s="37">
        <f>'Corriedale Depr adjustment'!AF38</f>
        <v>10414.3990763575</v>
      </c>
    </row>
    <row r="8" spans="1:17">
      <c r="A8" s="34"/>
      <c r="B8" s="35" t="s">
        <v>72</v>
      </c>
      <c r="C8" s="37">
        <f>'King Ranch Depr Adj'!AM43</f>
        <v>334751.15774477989</v>
      </c>
      <c r="D8" s="37">
        <f>'King Ranch Depr Adj'!AM55</f>
        <v>556782.46154425992</v>
      </c>
    </row>
    <row r="9" spans="1:17" ht="15" thickBot="1">
      <c r="A9" s="34"/>
      <c r="B9" s="35" t="s">
        <v>75</v>
      </c>
      <c r="C9" s="38">
        <f>SUM(C6:C8)</f>
        <v>-67847487.618393347</v>
      </c>
      <c r="D9" s="38">
        <f>SUM(D6:D8)</f>
        <v>-74674604.139379382</v>
      </c>
    </row>
    <row r="10" spans="1:17" ht="15" thickTop="1"/>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51181-C022-4533-BF47-9E044AF2A1B6}">
  <dimension ref="A1:C13"/>
  <sheetViews>
    <sheetView workbookViewId="0">
      <selection activeCell="A14" sqref="A14"/>
    </sheetView>
  </sheetViews>
  <sheetFormatPr defaultRowHeight="14.5"/>
  <cols>
    <col min="1" max="1" width="36.81640625" customWidth="1"/>
    <col min="2" max="2" width="20.81640625" bestFit="1" customWidth="1"/>
    <col min="3" max="3" width="12.90625" bestFit="1" customWidth="1"/>
  </cols>
  <sheetData>
    <row r="1" spans="1:3" ht="16">
      <c r="A1" s="35" t="s">
        <v>497</v>
      </c>
      <c r="B1" s="35"/>
      <c r="C1" s="35"/>
    </row>
    <row r="2" spans="1:3">
      <c r="A2" s="35"/>
      <c r="B2" s="35"/>
      <c r="C2" s="35"/>
    </row>
    <row r="3" spans="1:3">
      <c r="A3" s="176" t="s">
        <v>58</v>
      </c>
      <c r="B3" s="176"/>
      <c r="C3" s="176"/>
    </row>
    <row r="4" spans="1:3">
      <c r="A4" s="177" t="s">
        <v>55</v>
      </c>
      <c r="B4" s="35"/>
      <c r="C4" s="162">
        <f>GSU!O16</f>
        <v>3225615.5576923066</v>
      </c>
    </row>
    <row r="5" spans="1:3">
      <c r="A5" s="176" t="s">
        <v>53</v>
      </c>
      <c r="B5" s="176"/>
      <c r="C5" s="178"/>
    </row>
    <row r="6" spans="1:3">
      <c r="A6" s="177" t="s">
        <v>54</v>
      </c>
      <c r="B6" s="35"/>
      <c r="C6" s="37">
        <f>'Corriedale Depr adjustment'!B40</f>
        <v>990483.93384615378</v>
      </c>
    </row>
    <row r="7" spans="1:3">
      <c r="A7" s="177" t="s">
        <v>55</v>
      </c>
      <c r="B7" s="179" t="s">
        <v>26</v>
      </c>
      <c r="C7" s="180">
        <v>0</v>
      </c>
    </row>
    <row r="8" spans="1:3">
      <c r="A8" s="177" t="s">
        <v>56</v>
      </c>
      <c r="B8" s="35"/>
      <c r="C8" s="180">
        <f>'Corriedale Depr adjustment'!D40</f>
        <v>54741.010769230779</v>
      </c>
    </row>
    <row r="9" spans="1:3">
      <c r="A9" s="177" t="s">
        <v>57</v>
      </c>
      <c r="B9" s="35"/>
      <c r="C9" s="180">
        <f>'Corriedale Depr adjustment'!E40</f>
        <v>82433.273846153854</v>
      </c>
    </row>
    <row r="10" spans="1:3">
      <c r="A10" s="176" t="s">
        <v>66</v>
      </c>
      <c r="B10" s="176"/>
      <c r="C10" s="178"/>
    </row>
    <row r="11" spans="1:3">
      <c r="A11" s="35" t="s">
        <v>65</v>
      </c>
      <c r="B11" s="35"/>
      <c r="C11" s="162">
        <f>SUM(C4:C9)</f>
        <v>4353273.7761538448</v>
      </c>
    </row>
    <row r="12" spans="1:3">
      <c r="A12" s="35"/>
      <c r="B12" s="35"/>
      <c r="C12" s="35"/>
    </row>
    <row r="13" spans="1:3" ht="16">
      <c r="A13" s="35" t="s">
        <v>498</v>
      </c>
      <c r="B13" s="35"/>
      <c r="C13" s="3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9D395-F09B-46BF-8020-F43BD6CAE7A3}">
  <dimension ref="A1:O19"/>
  <sheetViews>
    <sheetView workbookViewId="0">
      <selection activeCell="A17" sqref="A17"/>
    </sheetView>
  </sheetViews>
  <sheetFormatPr defaultColWidth="8.90625" defaultRowHeight="12.5"/>
  <cols>
    <col min="1" max="1" width="31.1796875" style="30" bestFit="1" customWidth="1"/>
    <col min="2" max="2" width="15.81640625" style="30" bestFit="1" customWidth="1"/>
    <col min="3" max="14" width="13.08984375" style="30" bestFit="1" customWidth="1"/>
    <col min="15" max="15" width="15.81640625" style="30" bestFit="1" customWidth="1"/>
    <col min="16" max="16384" width="8.90625" style="30"/>
  </cols>
  <sheetData>
    <row r="1" spans="1:15" ht="13">
      <c r="A1" s="165" t="s">
        <v>63</v>
      </c>
      <c r="B1" s="166"/>
      <c r="C1" s="166"/>
      <c r="D1" s="166"/>
      <c r="E1" s="166"/>
      <c r="F1" s="166"/>
      <c r="G1" s="166"/>
      <c r="H1" s="166"/>
      <c r="I1" s="166"/>
      <c r="J1" s="166"/>
      <c r="K1" s="166"/>
      <c r="L1" s="166"/>
      <c r="M1" s="166"/>
      <c r="N1" s="166"/>
      <c r="O1" s="166"/>
    </row>
    <row r="2" spans="1:15" ht="13">
      <c r="A2" s="166"/>
      <c r="B2" s="166"/>
      <c r="C2" s="166"/>
      <c r="D2" s="166"/>
      <c r="E2" s="166"/>
      <c r="F2" s="166"/>
      <c r="G2" s="166"/>
      <c r="H2" s="166"/>
      <c r="I2" s="166"/>
      <c r="J2" s="166"/>
      <c r="K2" s="166"/>
      <c r="L2" s="166"/>
      <c r="M2" s="166"/>
      <c r="N2" s="166"/>
      <c r="O2" s="166"/>
    </row>
    <row r="3" spans="1:15" ht="13">
      <c r="A3" s="166"/>
      <c r="B3" s="166"/>
      <c r="C3" s="166"/>
      <c r="D3" s="166"/>
      <c r="E3" s="166"/>
      <c r="F3" s="166"/>
      <c r="G3" s="166"/>
      <c r="H3" s="166"/>
      <c r="I3" s="166"/>
      <c r="J3" s="166"/>
      <c r="K3" s="166"/>
      <c r="L3" s="166"/>
      <c r="M3" s="166"/>
      <c r="N3" s="166"/>
      <c r="O3" s="166"/>
    </row>
    <row r="4" spans="1:15" ht="13">
      <c r="A4" s="166"/>
      <c r="B4" s="166"/>
      <c r="C4" s="166"/>
      <c r="D4" s="166"/>
      <c r="E4" s="166"/>
      <c r="F4" s="166"/>
      <c r="G4" s="166"/>
      <c r="H4" s="166"/>
      <c r="I4" s="166"/>
      <c r="J4" s="166"/>
      <c r="K4" s="166"/>
      <c r="L4" s="166"/>
      <c r="M4" s="166"/>
      <c r="N4" s="166"/>
      <c r="O4" s="166"/>
    </row>
    <row r="5" spans="1:15" ht="13">
      <c r="A5" s="171" t="s">
        <v>43</v>
      </c>
      <c r="B5" s="35" t="s">
        <v>44</v>
      </c>
      <c r="C5" s="166"/>
      <c r="D5" s="166"/>
      <c r="E5" s="166"/>
      <c r="F5" s="166"/>
      <c r="G5" s="166"/>
      <c r="H5" s="166"/>
      <c r="I5" s="166"/>
      <c r="J5" s="166"/>
      <c r="K5" s="166"/>
      <c r="L5" s="166"/>
      <c r="M5" s="166"/>
      <c r="N5" s="166"/>
      <c r="O5" s="166"/>
    </row>
    <row r="6" spans="1:15" ht="13">
      <c r="A6" s="166"/>
      <c r="B6" s="166"/>
      <c r="C6" s="166"/>
      <c r="D6" s="166"/>
      <c r="E6" s="166"/>
      <c r="F6" s="166"/>
      <c r="G6" s="166"/>
      <c r="H6" s="166"/>
      <c r="I6" s="166"/>
      <c r="J6" s="166"/>
      <c r="K6" s="166"/>
      <c r="L6" s="166"/>
      <c r="M6" s="166"/>
      <c r="N6" s="166"/>
      <c r="O6" s="166"/>
    </row>
    <row r="7" spans="1:15" ht="13">
      <c r="A7" s="171" t="s">
        <v>33</v>
      </c>
      <c r="B7" s="171" t="s">
        <v>34</v>
      </c>
      <c r="C7" s="35"/>
      <c r="D7" s="35"/>
      <c r="E7" s="35"/>
      <c r="F7" s="35"/>
      <c r="G7" s="35"/>
      <c r="H7" s="35"/>
      <c r="I7" s="35"/>
      <c r="J7" s="35"/>
      <c r="K7" s="35"/>
      <c r="L7" s="35"/>
      <c r="M7" s="35"/>
      <c r="N7" s="35"/>
      <c r="O7" s="35"/>
    </row>
    <row r="8" spans="1:15" ht="13">
      <c r="A8" s="35"/>
      <c r="B8" s="35" t="s">
        <v>45</v>
      </c>
      <c r="C8" s="35" t="s">
        <v>62</v>
      </c>
      <c r="D8" s="35"/>
      <c r="E8" s="35"/>
      <c r="F8" s="35"/>
      <c r="G8" s="35"/>
      <c r="H8" s="35"/>
      <c r="I8" s="35"/>
      <c r="J8" s="35"/>
      <c r="K8" s="35"/>
      <c r="L8" s="35"/>
      <c r="M8" s="35"/>
      <c r="N8" s="35"/>
      <c r="O8" s="35" t="s">
        <v>36</v>
      </c>
    </row>
    <row r="9" spans="1:15" ht="13">
      <c r="A9" s="171" t="s">
        <v>35</v>
      </c>
      <c r="B9" s="172" t="s">
        <v>42</v>
      </c>
      <c r="C9" s="172" t="s">
        <v>46</v>
      </c>
      <c r="D9" s="172" t="s">
        <v>47</v>
      </c>
      <c r="E9" s="172" t="s">
        <v>48</v>
      </c>
      <c r="F9" s="172" t="s">
        <v>49</v>
      </c>
      <c r="G9" s="172" t="s">
        <v>0</v>
      </c>
      <c r="H9" s="172" t="s">
        <v>50</v>
      </c>
      <c r="I9" s="172" t="s">
        <v>37</v>
      </c>
      <c r="J9" s="172" t="s">
        <v>38</v>
      </c>
      <c r="K9" s="172" t="s">
        <v>39</v>
      </c>
      <c r="L9" s="172" t="s">
        <v>40</v>
      </c>
      <c r="M9" s="172" t="s">
        <v>41</v>
      </c>
      <c r="N9" s="172" t="s">
        <v>42</v>
      </c>
      <c r="O9" s="35"/>
    </row>
    <row r="10" spans="1:15" ht="13">
      <c r="A10" s="173" t="s">
        <v>32</v>
      </c>
      <c r="B10" s="174">
        <v>3218957.81</v>
      </c>
      <c r="C10" s="174">
        <v>3226135.96</v>
      </c>
      <c r="D10" s="174">
        <v>3226135.96</v>
      </c>
      <c r="E10" s="174">
        <v>3226142.01</v>
      </c>
      <c r="F10" s="174">
        <v>3226142.01</v>
      </c>
      <c r="G10" s="174">
        <v>3226142.01</v>
      </c>
      <c r="H10" s="174">
        <v>3226142.01</v>
      </c>
      <c r="I10" s="174">
        <v>3226200.88</v>
      </c>
      <c r="J10" s="174">
        <v>3226200.88</v>
      </c>
      <c r="K10" s="174">
        <v>3226200.88</v>
      </c>
      <c r="L10" s="174">
        <v>3226200.88</v>
      </c>
      <c r="M10" s="174">
        <v>3226200.48</v>
      </c>
      <c r="N10" s="174">
        <v>3226200.48</v>
      </c>
      <c r="O10" s="174">
        <v>41933002.249999985</v>
      </c>
    </row>
    <row r="11" spans="1:15" ht="13">
      <c r="A11" s="173" t="s">
        <v>36</v>
      </c>
      <c r="B11" s="174">
        <v>3218957.81</v>
      </c>
      <c r="C11" s="174">
        <v>3226135.96</v>
      </c>
      <c r="D11" s="174">
        <v>3226135.96</v>
      </c>
      <c r="E11" s="174">
        <v>3226142.01</v>
      </c>
      <c r="F11" s="174">
        <v>3226142.01</v>
      </c>
      <c r="G11" s="174">
        <v>3226142.01</v>
      </c>
      <c r="H11" s="174">
        <v>3226142.01</v>
      </c>
      <c r="I11" s="174">
        <v>3226200.88</v>
      </c>
      <c r="J11" s="174">
        <v>3226200.88</v>
      </c>
      <c r="K11" s="174">
        <v>3226200.88</v>
      </c>
      <c r="L11" s="174">
        <v>3226200.88</v>
      </c>
      <c r="M11" s="174">
        <v>3226200.48</v>
      </c>
      <c r="N11" s="174">
        <v>3226200.48</v>
      </c>
      <c r="O11" s="174">
        <v>41933002.249999985</v>
      </c>
    </row>
    <row r="12" spans="1:15" ht="13">
      <c r="A12" s="35"/>
      <c r="B12" s="35"/>
      <c r="C12" s="35"/>
      <c r="D12" s="35"/>
      <c r="E12" s="35"/>
      <c r="F12" s="35"/>
      <c r="G12" s="35"/>
      <c r="H12" s="35"/>
      <c r="I12" s="35"/>
      <c r="J12" s="35"/>
      <c r="K12" s="35"/>
      <c r="L12" s="35"/>
      <c r="M12" s="35"/>
      <c r="N12" s="35"/>
      <c r="O12" s="35"/>
    </row>
    <row r="13" spans="1:15" ht="13">
      <c r="A13" s="167" t="s">
        <v>64</v>
      </c>
      <c r="B13" s="166"/>
      <c r="C13" s="166"/>
      <c r="D13" s="166"/>
      <c r="E13" s="166"/>
      <c r="F13" s="166"/>
      <c r="G13" s="166"/>
      <c r="H13" s="166"/>
      <c r="I13" s="166"/>
      <c r="J13" s="166"/>
      <c r="K13" s="166"/>
      <c r="L13" s="166"/>
      <c r="M13" s="166"/>
      <c r="N13" s="166"/>
      <c r="O13" s="166"/>
    </row>
    <row r="14" spans="1:15" ht="13">
      <c r="A14" s="166" t="s">
        <v>32</v>
      </c>
      <c r="B14" s="175">
        <v>0</v>
      </c>
      <c r="C14" s="175">
        <v>0</v>
      </c>
      <c r="D14" s="175">
        <v>0</v>
      </c>
      <c r="E14" s="175">
        <v>0</v>
      </c>
      <c r="F14" s="175">
        <v>0</v>
      </c>
      <c r="G14" s="175">
        <v>0</v>
      </c>
      <c r="H14" s="175">
        <v>0</v>
      </c>
      <c r="I14" s="175">
        <v>0</v>
      </c>
      <c r="J14" s="175">
        <v>0</v>
      </c>
      <c r="K14" s="175">
        <v>0</v>
      </c>
      <c r="L14" s="175">
        <v>0</v>
      </c>
      <c r="M14" s="175">
        <v>0</v>
      </c>
      <c r="N14" s="175">
        <v>0</v>
      </c>
      <c r="O14" s="168">
        <f>SUM(B14:N14)/13</f>
        <v>0</v>
      </c>
    </row>
    <row r="15" spans="1:15" ht="13">
      <c r="A15" s="166"/>
      <c r="B15" s="166"/>
      <c r="C15" s="166"/>
      <c r="D15" s="166"/>
      <c r="E15" s="166"/>
      <c r="F15" s="166"/>
      <c r="G15" s="166"/>
      <c r="H15" s="166"/>
      <c r="I15" s="166"/>
      <c r="J15" s="166"/>
      <c r="K15" s="166"/>
      <c r="L15" s="166"/>
      <c r="M15" s="166"/>
      <c r="N15" s="166"/>
      <c r="O15" s="166"/>
    </row>
    <row r="16" spans="1:15" ht="13">
      <c r="A16" s="166" t="s">
        <v>61</v>
      </c>
      <c r="B16" s="168">
        <f t="shared" ref="B16:N16" si="0">B11+B14</f>
        <v>3218957.81</v>
      </c>
      <c r="C16" s="168">
        <f t="shared" si="0"/>
        <v>3226135.96</v>
      </c>
      <c r="D16" s="168">
        <f t="shared" si="0"/>
        <v>3226135.96</v>
      </c>
      <c r="E16" s="168">
        <f t="shared" si="0"/>
        <v>3226142.01</v>
      </c>
      <c r="F16" s="168">
        <f t="shared" si="0"/>
        <v>3226142.01</v>
      </c>
      <c r="G16" s="168">
        <f t="shared" si="0"/>
        <v>3226142.01</v>
      </c>
      <c r="H16" s="168">
        <f t="shared" si="0"/>
        <v>3226142.01</v>
      </c>
      <c r="I16" s="168">
        <f t="shared" si="0"/>
        <v>3226200.88</v>
      </c>
      <c r="J16" s="168">
        <f t="shared" si="0"/>
        <v>3226200.88</v>
      </c>
      <c r="K16" s="168">
        <f t="shared" si="0"/>
        <v>3226200.88</v>
      </c>
      <c r="L16" s="168">
        <f t="shared" si="0"/>
        <v>3226200.88</v>
      </c>
      <c r="M16" s="168">
        <f t="shared" si="0"/>
        <v>3226200.48</v>
      </c>
      <c r="N16" s="168">
        <f t="shared" si="0"/>
        <v>3226200.48</v>
      </c>
      <c r="O16" s="169">
        <f>SUM(B16:N16)/13</f>
        <v>3225615.5576923066</v>
      </c>
    </row>
    <row r="17" spans="1:15" ht="13">
      <c r="A17" s="166"/>
      <c r="B17" s="166"/>
      <c r="C17" s="166"/>
      <c r="D17" s="166"/>
      <c r="E17" s="166"/>
      <c r="F17" s="166"/>
      <c r="G17" s="166"/>
      <c r="H17" s="166"/>
      <c r="I17" s="166"/>
      <c r="J17" s="166"/>
      <c r="K17" s="166"/>
      <c r="L17" s="166"/>
      <c r="M17" s="166"/>
      <c r="N17" s="166"/>
      <c r="O17" s="166"/>
    </row>
    <row r="18" spans="1:15" ht="13">
      <c r="A18" s="166"/>
      <c r="B18" s="166"/>
      <c r="C18" s="166"/>
      <c r="D18" s="166"/>
      <c r="E18" s="166"/>
      <c r="F18" s="166"/>
      <c r="G18" s="166"/>
      <c r="H18" s="166"/>
      <c r="I18" s="166"/>
      <c r="J18" s="166"/>
      <c r="K18" s="166"/>
      <c r="L18" s="166"/>
      <c r="M18" s="166"/>
      <c r="N18" s="166"/>
      <c r="O18" s="170" t="s">
        <v>60</v>
      </c>
    </row>
    <row r="19" spans="1:15" ht="13">
      <c r="A19" s="166"/>
      <c r="B19" s="166"/>
      <c r="C19" s="166"/>
      <c r="D19" s="166"/>
      <c r="E19" s="166"/>
      <c r="F19" s="166"/>
      <c r="G19" s="166"/>
      <c r="H19" s="166"/>
      <c r="I19" s="166"/>
      <c r="J19" s="166"/>
      <c r="K19" s="166"/>
      <c r="L19" s="166"/>
      <c r="M19" s="166"/>
      <c r="N19" s="166"/>
      <c r="O19" s="166"/>
    </row>
  </sheetData>
  <pageMargins left="0.7" right="0.7" top="0.75" bottom="0.75" header="0.3" footer="0.3"/>
  <pageSetup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C64A-79A3-473A-85BC-BF315C79FD99}">
  <dimension ref="A1:AP41"/>
  <sheetViews>
    <sheetView workbookViewId="0">
      <pane xSplit="1" ySplit="5" topLeftCell="B24" activePane="bottomRight" state="frozen"/>
      <selection activeCell="AB59" sqref="AB59"/>
      <selection pane="topRight" activeCell="AB59" sqref="AB59"/>
      <selection pane="bottomLeft" activeCell="AB59" sqref="AB59"/>
      <selection pane="bottomRight" activeCell="A40" sqref="A40"/>
    </sheetView>
  </sheetViews>
  <sheetFormatPr defaultColWidth="11.6328125" defaultRowHeight="13"/>
  <cols>
    <col min="1" max="1" width="11.6328125" style="7"/>
    <col min="2" max="3" width="21" style="7" customWidth="1"/>
    <col min="4" max="5" width="16" style="7" customWidth="1"/>
    <col min="6" max="6" width="20.36328125" style="7" customWidth="1"/>
    <col min="7" max="7" width="23" style="7" customWidth="1"/>
    <col min="8" max="9" width="15.6328125" style="7" customWidth="1"/>
    <col min="10" max="10" width="21" style="7" customWidth="1"/>
    <col min="11" max="11" width="21.6328125" style="7" customWidth="1"/>
    <col min="12" max="13" width="15" style="7" customWidth="1"/>
    <col min="14" max="14" width="20.6328125" style="7" customWidth="1"/>
    <col min="15" max="15" width="22.36328125" style="7" bestFit="1" customWidth="1"/>
    <col min="16" max="17" width="15.6328125" style="7" customWidth="1"/>
    <col min="18" max="18" width="19.453125" style="7" customWidth="1"/>
    <col min="19" max="19" width="22.6328125" style="7" customWidth="1"/>
    <col min="20" max="21" width="16.6328125" style="7" customWidth="1"/>
    <col min="22" max="22" width="21" style="7" customWidth="1"/>
    <col min="23" max="23" width="22.54296875" style="7" customWidth="1"/>
    <col min="24" max="25" width="19.453125" style="7" customWidth="1"/>
    <col min="26" max="26" width="19.36328125" style="7" customWidth="1"/>
    <col min="27" max="27" width="24.6328125" style="7" customWidth="1"/>
    <col min="28" max="30" width="18.6328125" style="7" customWidth="1"/>
    <col min="31" max="31" width="11.6328125" style="7"/>
    <col min="32" max="32" width="21" style="7" customWidth="1"/>
    <col min="33" max="33" width="21.453125" style="7" hidden="1" customWidth="1"/>
    <col min="34" max="35" width="0" style="7" hidden="1" customWidth="1"/>
    <col min="36" max="36" width="22.6328125" style="7" hidden="1" customWidth="1"/>
    <col min="37" max="37" width="23" style="7" hidden="1" customWidth="1"/>
    <col min="38" max="38" width="16.6328125" style="7" hidden="1" customWidth="1"/>
    <col min="39" max="39" width="0" style="7" hidden="1" customWidth="1"/>
    <col min="40" max="40" width="17.36328125" style="7" hidden="1" customWidth="1"/>
    <col min="41" max="41" width="14.453125" style="7" hidden="1" customWidth="1"/>
    <col min="42" max="42" width="23.54296875" style="7" hidden="1" customWidth="1"/>
    <col min="43" max="16384" width="11.6328125" style="7"/>
  </cols>
  <sheetData>
    <row r="1" spans="1:42">
      <c r="A1" s="1" t="s">
        <v>27</v>
      </c>
      <c r="B1" s="1"/>
      <c r="C1" s="1"/>
      <c r="D1" s="1"/>
    </row>
    <row r="2" spans="1:42">
      <c r="A2" s="1" t="s">
        <v>28</v>
      </c>
    </row>
    <row r="4" spans="1:42">
      <c r="A4" s="8"/>
      <c r="B4" s="198" t="s">
        <v>1</v>
      </c>
      <c r="C4" s="199"/>
      <c r="D4" s="199"/>
      <c r="E4" s="200"/>
      <c r="F4" s="198" t="s">
        <v>2</v>
      </c>
      <c r="G4" s="199"/>
      <c r="H4" s="199"/>
      <c r="I4" s="200"/>
      <c r="J4" s="198" t="s">
        <v>3</v>
      </c>
      <c r="K4" s="199"/>
      <c r="L4" s="199"/>
      <c r="M4" s="200"/>
      <c r="N4" s="198" t="s">
        <v>4</v>
      </c>
      <c r="O4" s="199"/>
      <c r="P4" s="199"/>
      <c r="Q4" s="200"/>
      <c r="R4" s="198" t="s">
        <v>5</v>
      </c>
      <c r="S4" s="199"/>
      <c r="T4" s="199"/>
      <c r="U4" s="200"/>
      <c r="V4" s="198" t="s">
        <v>6</v>
      </c>
      <c r="W4" s="199"/>
      <c r="X4" s="199"/>
      <c r="Y4" s="200"/>
      <c r="Z4" s="198" t="s">
        <v>7</v>
      </c>
      <c r="AA4" s="199"/>
      <c r="AB4" s="199"/>
      <c r="AC4" s="200"/>
      <c r="AD4" s="9"/>
      <c r="AE4" s="8"/>
      <c r="AF4" s="29"/>
      <c r="AG4" s="10"/>
      <c r="AH4" s="199"/>
      <c r="AI4" s="200"/>
      <c r="AJ4" s="11"/>
      <c r="AK4" s="10"/>
      <c r="AL4" s="8"/>
      <c r="AM4" s="12"/>
      <c r="AN4" s="13"/>
      <c r="AO4" s="8"/>
      <c r="AP4" s="12"/>
    </row>
    <row r="5" spans="1:42" ht="52">
      <c r="A5" s="14" t="s">
        <v>8</v>
      </c>
      <c r="B5" s="2" t="s">
        <v>9</v>
      </c>
      <c r="C5" s="2" t="s">
        <v>10</v>
      </c>
      <c r="D5" s="2" t="s">
        <v>11</v>
      </c>
      <c r="E5" s="2" t="s">
        <v>12</v>
      </c>
      <c r="F5" s="2" t="s">
        <v>9</v>
      </c>
      <c r="G5" s="2" t="s">
        <v>10</v>
      </c>
      <c r="H5" s="2" t="s">
        <v>11</v>
      </c>
      <c r="I5" s="2" t="s">
        <v>12</v>
      </c>
      <c r="J5" s="2" t="s">
        <v>9</v>
      </c>
      <c r="K5" s="2" t="s">
        <v>10</v>
      </c>
      <c r="L5" s="2" t="s">
        <v>11</v>
      </c>
      <c r="M5" s="2" t="s">
        <v>12</v>
      </c>
      <c r="N5" s="2" t="s">
        <v>9</v>
      </c>
      <c r="O5" s="2" t="s">
        <v>10</v>
      </c>
      <c r="P5" s="2" t="s">
        <v>11</v>
      </c>
      <c r="Q5" s="2" t="s">
        <v>12</v>
      </c>
      <c r="R5" s="2" t="s">
        <v>9</v>
      </c>
      <c r="S5" s="2" t="s">
        <v>10</v>
      </c>
      <c r="T5" s="2" t="s">
        <v>11</v>
      </c>
      <c r="U5" s="2" t="s">
        <v>12</v>
      </c>
      <c r="V5" s="2" t="s">
        <v>9</v>
      </c>
      <c r="W5" s="2" t="s">
        <v>10</v>
      </c>
      <c r="X5" s="2" t="s">
        <v>11</v>
      </c>
      <c r="Y5" s="2" t="s">
        <v>12</v>
      </c>
      <c r="Z5" s="2" t="s">
        <v>9</v>
      </c>
      <c r="AA5" s="2" t="s">
        <v>10</v>
      </c>
      <c r="AB5" s="2" t="s">
        <v>11</v>
      </c>
      <c r="AC5" s="2" t="s">
        <v>12</v>
      </c>
      <c r="AD5" s="2" t="s">
        <v>13</v>
      </c>
      <c r="AE5" s="3" t="s">
        <v>14</v>
      </c>
      <c r="AF5" s="6" t="s">
        <v>15</v>
      </c>
      <c r="AG5" s="3" t="s">
        <v>16</v>
      </c>
      <c r="AH5" s="4" t="s">
        <v>17</v>
      </c>
      <c r="AI5" s="4" t="s">
        <v>18</v>
      </c>
      <c r="AJ5" s="5" t="s">
        <v>19</v>
      </c>
      <c r="AK5" s="3" t="s">
        <v>20</v>
      </c>
      <c r="AL5" s="3" t="s">
        <v>21</v>
      </c>
      <c r="AM5" s="6" t="s">
        <v>22</v>
      </c>
      <c r="AN5" s="4" t="s">
        <v>23</v>
      </c>
      <c r="AO5" s="15" t="s">
        <v>24</v>
      </c>
      <c r="AP5" s="14" t="s">
        <v>25</v>
      </c>
    </row>
    <row r="6" spans="1:42">
      <c r="A6" s="16">
        <v>43922</v>
      </c>
      <c r="B6" s="17"/>
      <c r="C6" s="17"/>
      <c r="D6" s="18"/>
      <c r="E6" s="18"/>
      <c r="F6" s="19">
        <v>2.1100000000000001E-2</v>
      </c>
      <c r="G6" s="19">
        <v>2.1100000000000001E-2</v>
      </c>
      <c r="H6" s="19">
        <v>2.7699999999999999E-2</v>
      </c>
      <c r="I6" s="19">
        <v>1.95E-2</v>
      </c>
      <c r="J6" s="18">
        <f t="shared" ref="J6:M28" si="0">F6*B6/12</f>
        <v>0</v>
      </c>
      <c r="K6" s="18">
        <f t="shared" si="0"/>
        <v>0</v>
      </c>
      <c r="L6" s="18">
        <f t="shared" si="0"/>
        <v>0</v>
      </c>
      <c r="M6" s="18">
        <f t="shared" si="0"/>
        <v>0</v>
      </c>
      <c r="N6" s="19">
        <v>0.04</v>
      </c>
      <c r="O6" s="19">
        <v>0.04</v>
      </c>
      <c r="P6" s="19">
        <v>0.04</v>
      </c>
      <c r="Q6" s="19">
        <v>0.04</v>
      </c>
      <c r="R6" s="18">
        <f t="shared" ref="R6:U28" si="1">N6*B6/12</f>
        <v>0</v>
      </c>
      <c r="S6" s="18">
        <f t="shared" si="1"/>
        <v>0</v>
      </c>
      <c r="T6" s="18">
        <f t="shared" si="1"/>
        <v>0</v>
      </c>
      <c r="U6" s="18">
        <f t="shared" si="1"/>
        <v>0</v>
      </c>
      <c r="V6" s="18">
        <f t="shared" ref="V6:Y28" si="2">J6-R6</f>
        <v>0</v>
      </c>
      <c r="W6" s="18">
        <f t="shared" si="2"/>
        <v>0</v>
      </c>
      <c r="X6" s="18">
        <f t="shared" si="2"/>
        <v>0</v>
      </c>
      <c r="Y6" s="18">
        <f t="shared" si="2"/>
        <v>0</v>
      </c>
      <c r="Z6" s="18">
        <v>0</v>
      </c>
      <c r="AA6" s="18">
        <v>0</v>
      </c>
      <c r="AB6" s="18">
        <v>0</v>
      </c>
      <c r="AC6" s="18">
        <v>0</v>
      </c>
      <c r="AD6" s="18">
        <f t="shared" ref="AD6:AD38" si="3">+AC6+AB6+AA6+Z6</f>
        <v>0</v>
      </c>
      <c r="AE6" s="20">
        <v>0.21</v>
      </c>
      <c r="AF6" s="21">
        <f>SUM(Z6:AC6)*-AE6</f>
        <v>0</v>
      </c>
      <c r="AG6" s="22">
        <v>0</v>
      </c>
      <c r="AH6" s="23">
        <v>9.1235998906161339E-2</v>
      </c>
      <c r="AI6" s="23">
        <v>1</v>
      </c>
      <c r="AJ6" s="18">
        <v>0</v>
      </c>
      <c r="AK6" s="19">
        <v>8.5000000000000006E-2</v>
      </c>
      <c r="AL6" s="19">
        <v>2.9083574847036595E-2</v>
      </c>
      <c r="AM6" s="19">
        <f t="shared" ref="AM6:AM28" si="4">(AE6/(1-AE6))*(1-AL6/AK6)</f>
        <v>0.17486893942103221</v>
      </c>
      <c r="AN6" s="24">
        <f t="shared" ref="AN6:AN28" si="5">AJ6*AK6</f>
        <v>0</v>
      </c>
      <c r="AO6" s="24">
        <f t="shared" ref="AO6:AO28" si="6">AN6*AM6</f>
        <v>0</v>
      </c>
      <c r="AP6" s="25"/>
    </row>
    <row r="7" spans="1:42">
      <c r="A7" s="16">
        <v>43952</v>
      </c>
      <c r="B7" s="18"/>
      <c r="C7" s="18"/>
      <c r="D7" s="18"/>
      <c r="E7" s="18"/>
      <c r="F7" s="19">
        <v>2.1100000000000001E-2</v>
      </c>
      <c r="G7" s="19">
        <v>2.1100000000000001E-2</v>
      </c>
      <c r="H7" s="19">
        <v>2.7699999999999999E-2</v>
      </c>
      <c r="I7" s="19">
        <v>1.95E-2</v>
      </c>
      <c r="J7" s="18">
        <f t="shared" si="0"/>
        <v>0</v>
      </c>
      <c r="K7" s="18">
        <f t="shared" si="0"/>
        <v>0</v>
      </c>
      <c r="L7" s="18">
        <f t="shared" si="0"/>
        <v>0</v>
      </c>
      <c r="M7" s="18">
        <f t="shared" si="0"/>
        <v>0</v>
      </c>
      <c r="N7" s="19">
        <v>0.04</v>
      </c>
      <c r="O7" s="19">
        <v>0.04</v>
      </c>
      <c r="P7" s="19">
        <v>0.04</v>
      </c>
      <c r="Q7" s="19">
        <v>0.04</v>
      </c>
      <c r="R7" s="18">
        <f t="shared" si="1"/>
        <v>0</v>
      </c>
      <c r="S7" s="18">
        <f t="shared" si="1"/>
        <v>0</v>
      </c>
      <c r="T7" s="18">
        <f t="shared" si="1"/>
        <v>0</v>
      </c>
      <c r="U7" s="18">
        <f t="shared" si="1"/>
        <v>0</v>
      </c>
      <c r="V7" s="18">
        <f t="shared" si="2"/>
        <v>0</v>
      </c>
      <c r="W7" s="18">
        <f t="shared" si="2"/>
        <v>0</v>
      </c>
      <c r="X7" s="18">
        <f t="shared" si="2"/>
        <v>0</v>
      </c>
      <c r="Y7" s="18">
        <f t="shared" si="2"/>
        <v>0</v>
      </c>
      <c r="Z7" s="18">
        <f t="shared" ref="Z7:AC22" si="7">Z6+V7</f>
        <v>0</v>
      </c>
      <c r="AA7" s="18">
        <f t="shared" si="7"/>
        <v>0</v>
      </c>
      <c r="AB7" s="18">
        <f t="shared" si="7"/>
        <v>0</v>
      </c>
      <c r="AC7" s="18">
        <f t="shared" si="7"/>
        <v>0</v>
      </c>
      <c r="AD7" s="18">
        <f t="shared" si="3"/>
        <v>0</v>
      </c>
      <c r="AE7" s="20">
        <v>0.21</v>
      </c>
      <c r="AF7" s="18">
        <f t="shared" ref="AF7:AF28" si="8">SUM(Z7:AC7)*-AE7</f>
        <v>0</v>
      </c>
      <c r="AG7" s="21">
        <f t="shared" ref="AG7:AG36" si="9">AG6</f>
        <v>0</v>
      </c>
      <c r="AH7" s="23">
        <v>9.1235998906161339E-2</v>
      </c>
      <c r="AI7" s="23">
        <v>1</v>
      </c>
      <c r="AJ7" s="18">
        <v>0</v>
      </c>
      <c r="AK7" s="19">
        <v>8.5000000000000006E-2</v>
      </c>
      <c r="AL7" s="19">
        <v>2.9083574847036595E-2</v>
      </c>
      <c r="AM7" s="19">
        <f t="shared" si="4"/>
        <v>0.17486893942103221</v>
      </c>
      <c r="AN7" s="24">
        <f t="shared" si="5"/>
        <v>0</v>
      </c>
      <c r="AO7" s="24">
        <f t="shared" si="6"/>
        <v>0</v>
      </c>
      <c r="AP7" s="25"/>
    </row>
    <row r="8" spans="1:42">
      <c r="A8" s="16">
        <v>43983</v>
      </c>
      <c r="B8" s="18"/>
      <c r="C8" s="18"/>
      <c r="D8" s="18"/>
      <c r="E8" s="18"/>
      <c r="F8" s="19">
        <v>2.1100000000000001E-2</v>
      </c>
      <c r="G8" s="19">
        <v>2.1100000000000001E-2</v>
      </c>
      <c r="H8" s="19">
        <v>2.7699999999999999E-2</v>
      </c>
      <c r="I8" s="19">
        <v>1.95E-2</v>
      </c>
      <c r="J8" s="18">
        <f t="shared" si="0"/>
        <v>0</v>
      </c>
      <c r="K8" s="18">
        <f t="shared" si="0"/>
        <v>0</v>
      </c>
      <c r="L8" s="18">
        <f t="shared" si="0"/>
        <v>0</v>
      </c>
      <c r="M8" s="18">
        <f t="shared" si="0"/>
        <v>0</v>
      </c>
      <c r="N8" s="19">
        <v>0.04</v>
      </c>
      <c r="O8" s="19">
        <v>0.04</v>
      </c>
      <c r="P8" s="19">
        <v>0.04</v>
      </c>
      <c r="Q8" s="19">
        <v>0.04</v>
      </c>
      <c r="R8" s="18">
        <f t="shared" si="1"/>
        <v>0</v>
      </c>
      <c r="S8" s="18">
        <f t="shared" si="1"/>
        <v>0</v>
      </c>
      <c r="T8" s="18">
        <f t="shared" si="1"/>
        <v>0</v>
      </c>
      <c r="U8" s="18">
        <f t="shared" si="1"/>
        <v>0</v>
      </c>
      <c r="V8" s="18">
        <f t="shared" si="2"/>
        <v>0</v>
      </c>
      <c r="W8" s="18">
        <f t="shared" si="2"/>
        <v>0</v>
      </c>
      <c r="X8" s="18">
        <f t="shared" si="2"/>
        <v>0</v>
      </c>
      <c r="Y8" s="18">
        <f t="shared" si="2"/>
        <v>0</v>
      </c>
      <c r="Z8" s="18">
        <f t="shared" si="7"/>
        <v>0</v>
      </c>
      <c r="AA8" s="18">
        <f t="shared" si="7"/>
        <v>0</v>
      </c>
      <c r="AB8" s="18">
        <f t="shared" si="7"/>
        <v>0</v>
      </c>
      <c r="AC8" s="18">
        <f t="shared" si="7"/>
        <v>0</v>
      </c>
      <c r="AD8" s="18">
        <f t="shared" si="3"/>
        <v>0</v>
      </c>
      <c r="AE8" s="20">
        <v>0.21</v>
      </c>
      <c r="AF8" s="18">
        <f t="shared" si="8"/>
        <v>0</v>
      </c>
      <c r="AG8" s="21">
        <f t="shared" si="9"/>
        <v>0</v>
      </c>
      <c r="AH8" s="23">
        <v>9.1235998906161339E-2</v>
      </c>
      <c r="AI8" s="23">
        <v>1</v>
      </c>
      <c r="AJ8" s="18">
        <v>0</v>
      </c>
      <c r="AK8" s="19">
        <v>8.5000000000000006E-2</v>
      </c>
      <c r="AL8" s="19">
        <v>2.9083574847036595E-2</v>
      </c>
      <c r="AM8" s="19">
        <f t="shared" si="4"/>
        <v>0.17486893942103221</v>
      </c>
      <c r="AN8" s="24">
        <f>AJ8*AK8</f>
        <v>0</v>
      </c>
      <c r="AO8" s="24">
        <f t="shared" si="6"/>
        <v>0</v>
      </c>
      <c r="AP8" s="25"/>
    </row>
    <row r="9" spans="1:42">
      <c r="A9" s="16">
        <v>44013</v>
      </c>
      <c r="B9" s="18"/>
      <c r="C9" s="18"/>
      <c r="D9" s="18"/>
      <c r="E9" s="18"/>
      <c r="F9" s="19">
        <v>2.1100000000000001E-2</v>
      </c>
      <c r="G9" s="19">
        <v>2.1100000000000001E-2</v>
      </c>
      <c r="H9" s="19">
        <v>2.7699999999999999E-2</v>
      </c>
      <c r="I9" s="19">
        <v>1.95E-2</v>
      </c>
      <c r="J9" s="18">
        <f t="shared" si="0"/>
        <v>0</v>
      </c>
      <c r="K9" s="18">
        <f t="shared" si="0"/>
        <v>0</v>
      </c>
      <c r="L9" s="18">
        <f t="shared" si="0"/>
        <v>0</v>
      </c>
      <c r="M9" s="18">
        <f t="shared" si="0"/>
        <v>0</v>
      </c>
      <c r="N9" s="19">
        <v>0.04</v>
      </c>
      <c r="O9" s="19">
        <v>0.04</v>
      </c>
      <c r="P9" s="19">
        <v>0.04</v>
      </c>
      <c r="Q9" s="19">
        <v>0.04</v>
      </c>
      <c r="R9" s="18">
        <f t="shared" si="1"/>
        <v>0</v>
      </c>
      <c r="S9" s="18">
        <f t="shared" si="1"/>
        <v>0</v>
      </c>
      <c r="T9" s="18">
        <f t="shared" si="1"/>
        <v>0</v>
      </c>
      <c r="U9" s="18">
        <f t="shared" si="1"/>
        <v>0</v>
      </c>
      <c r="V9" s="18">
        <f t="shared" si="2"/>
        <v>0</v>
      </c>
      <c r="W9" s="18">
        <f t="shared" si="2"/>
        <v>0</v>
      </c>
      <c r="X9" s="18">
        <f t="shared" si="2"/>
        <v>0</v>
      </c>
      <c r="Y9" s="18">
        <f t="shared" si="2"/>
        <v>0</v>
      </c>
      <c r="Z9" s="18">
        <f t="shared" si="7"/>
        <v>0</v>
      </c>
      <c r="AA9" s="18">
        <f t="shared" si="7"/>
        <v>0</v>
      </c>
      <c r="AB9" s="18">
        <f t="shared" si="7"/>
        <v>0</v>
      </c>
      <c r="AC9" s="18">
        <f t="shared" si="7"/>
        <v>0</v>
      </c>
      <c r="AD9" s="18">
        <f t="shared" si="3"/>
        <v>0</v>
      </c>
      <c r="AE9" s="20">
        <v>0.21</v>
      </c>
      <c r="AF9" s="18">
        <f t="shared" si="8"/>
        <v>0</v>
      </c>
      <c r="AG9" s="21">
        <f t="shared" si="9"/>
        <v>0</v>
      </c>
      <c r="AH9" s="23">
        <v>9.1235998906161339E-2</v>
      </c>
      <c r="AI9" s="23">
        <v>1</v>
      </c>
      <c r="AJ9" s="18">
        <v>0</v>
      </c>
      <c r="AK9" s="19">
        <v>8.5000000000000006E-2</v>
      </c>
      <c r="AL9" s="19">
        <v>2.9083574847036595E-2</v>
      </c>
      <c r="AM9" s="19">
        <f t="shared" si="4"/>
        <v>0.17486893942103221</v>
      </c>
      <c r="AN9" s="24">
        <f>AJ9*AK9</f>
        <v>0</v>
      </c>
      <c r="AO9" s="24">
        <f t="shared" si="6"/>
        <v>0</v>
      </c>
      <c r="AP9" s="25"/>
    </row>
    <row r="10" spans="1:42">
      <c r="A10" s="16">
        <v>44044</v>
      </c>
      <c r="B10" s="18"/>
      <c r="C10" s="18"/>
      <c r="D10" s="18"/>
      <c r="E10" s="18"/>
      <c r="F10" s="19">
        <v>2.1100000000000001E-2</v>
      </c>
      <c r="G10" s="19">
        <v>2.1100000000000001E-2</v>
      </c>
      <c r="H10" s="19">
        <v>2.7699999999999999E-2</v>
      </c>
      <c r="I10" s="19">
        <v>1.95E-2</v>
      </c>
      <c r="J10" s="18">
        <f t="shared" si="0"/>
        <v>0</v>
      </c>
      <c r="K10" s="18">
        <f t="shared" si="0"/>
        <v>0</v>
      </c>
      <c r="L10" s="18">
        <f t="shared" si="0"/>
        <v>0</v>
      </c>
      <c r="M10" s="18">
        <f t="shared" si="0"/>
        <v>0</v>
      </c>
      <c r="N10" s="19">
        <v>0.04</v>
      </c>
      <c r="O10" s="19">
        <v>0.04</v>
      </c>
      <c r="P10" s="19">
        <v>0.04</v>
      </c>
      <c r="Q10" s="19">
        <v>0.04</v>
      </c>
      <c r="R10" s="18">
        <f t="shared" si="1"/>
        <v>0</v>
      </c>
      <c r="S10" s="18">
        <f t="shared" si="1"/>
        <v>0</v>
      </c>
      <c r="T10" s="18">
        <f t="shared" si="1"/>
        <v>0</v>
      </c>
      <c r="U10" s="18">
        <f t="shared" si="1"/>
        <v>0</v>
      </c>
      <c r="V10" s="18">
        <f t="shared" si="2"/>
        <v>0</v>
      </c>
      <c r="W10" s="18">
        <f t="shared" si="2"/>
        <v>0</v>
      </c>
      <c r="X10" s="18">
        <f t="shared" si="2"/>
        <v>0</v>
      </c>
      <c r="Y10" s="18">
        <f t="shared" si="2"/>
        <v>0</v>
      </c>
      <c r="Z10" s="18">
        <f t="shared" si="7"/>
        <v>0</v>
      </c>
      <c r="AA10" s="18">
        <f t="shared" si="7"/>
        <v>0</v>
      </c>
      <c r="AB10" s="18">
        <f t="shared" si="7"/>
        <v>0</v>
      </c>
      <c r="AC10" s="18">
        <f t="shared" si="7"/>
        <v>0</v>
      </c>
      <c r="AD10" s="18">
        <f t="shared" si="3"/>
        <v>0</v>
      </c>
      <c r="AE10" s="20">
        <v>0.21</v>
      </c>
      <c r="AF10" s="18">
        <f t="shared" si="8"/>
        <v>0</v>
      </c>
      <c r="AG10" s="21">
        <f t="shared" si="9"/>
        <v>0</v>
      </c>
      <c r="AH10" s="23">
        <v>9.1235998906161339E-2</v>
      </c>
      <c r="AI10" s="23">
        <v>1</v>
      </c>
      <c r="AJ10" s="18">
        <v>0</v>
      </c>
      <c r="AK10" s="19">
        <v>8.5000000000000006E-2</v>
      </c>
      <c r="AL10" s="19">
        <v>2.9083574847036595E-2</v>
      </c>
      <c r="AM10" s="19">
        <f t="shared" si="4"/>
        <v>0.17486893942103221</v>
      </c>
      <c r="AN10" s="24">
        <f t="shared" si="5"/>
        <v>0</v>
      </c>
      <c r="AO10" s="24">
        <f t="shared" si="6"/>
        <v>0</v>
      </c>
      <c r="AP10" s="25"/>
    </row>
    <row r="11" spans="1:42">
      <c r="A11" s="16">
        <v>44075</v>
      </c>
      <c r="B11" s="18"/>
      <c r="C11" s="18"/>
      <c r="D11" s="18"/>
      <c r="E11" s="18"/>
      <c r="F11" s="19">
        <v>2.1100000000000001E-2</v>
      </c>
      <c r="G11" s="19">
        <v>2.1100000000000001E-2</v>
      </c>
      <c r="H11" s="19">
        <v>2.7699999999999999E-2</v>
      </c>
      <c r="I11" s="19">
        <v>1.95E-2</v>
      </c>
      <c r="J11" s="18">
        <f t="shared" si="0"/>
        <v>0</v>
      </c>
      <c r="K11" s="18">
        <f t="shared" si="0"/>
        <v>0</v>
      </c>
      <c r="L11" s="18">
        <f t="shared" si="0"/>
        <v>0</v>
      </c>
      <c r="M11" s="18">
        <f t="shared" si="0"/>
        <v>0</v>
      </c>
      <c r="N11" s="19">
        <v>0.04</v>
      </c>
      <c r="O11" s="19">
        <v>0.04</v>
      </c>
      <c r="P11" s="19">
        <v>0.04</v>
      </c>
      <c r="Q11" s="19">
        <v>0.04</v>
      </c>
      <c r="R11" s="18">
        <f t="shared" si="1"/>
        <v>0</v>
      </c>
      <c r="S11" s="18">
        <f t="shared" si="1"/>
        <v>0</v>
      </c>
      <c r="T11" s="18">
        <f t="shared" si="1"/>
        <v>0</v>
      </c>
      <c r="U11" s="18">
        <f t="shared" si="1"/>
        <v>0</v>
      </c>
      <c r="V11" s="18">
        <f t="shared" si="2"/>
        <v>0</v>
      </c>
      <c r="W11" s="18">
        <f t="shared" si="2"/>
        <v>0</v>
      </c>
      <c r="X11" s="18">
        <f t="shared" si="2"/>
        <v>0</v>
      </c>
      <c r="Y11" s="18">
        <f t="shared" si="2"/>
        <v>0</v>
      </c>
      <c r="Z11" s="18">
        <f t="shared" si="7"/>
        <v>0</v>
      </c>
      <c r="AA11" s="18">
        <f t="shared" si="7"/>
        <v>0</v>
      </c>
      <c r="AB11" s="18">
        <f t="shared" si="7"/>
        <v>0</v>
      </c>
      <c r="AC11" s="18">
        <f t="shared" si="7"/>
        <v>0</v>
      </c>
      <c r="AD11" s="18">
        <f t="shared" si="3"/>
        <v>0</v>
      </c>
      <c r="AE11" s="20">
        <v>0.21</v>
      </c>
      <c r="AF11" s="18">
        <f t="shared" si="8"/>
        <v>0</v>
      </c>
      <c r="AG11" s="21">
        <v>0</v>
      </c>
      <c r="AH11" s="23">
        <v>9.1235998906161339E-2</v>
      </c>
      <c r="AI11" s="23">
        <v>1</v>
      </c>
      <c r="AJ11" s="18">
        <v>0</v>
      </c>
      <c r="AK11" s="19">
        <v>8.5000000000000006E-2</v>
      </c>
      <c r="AL11" s="19">
        <v>2.9083574847036595E-2</v>
      </c>
      <c r="AM11" s="19">
        <f t="shared" si="4"/>
        <v>0.17486893942103221</v>
      </c>
      <c r="AN11" s="24">
        <f t="shared" si="5"/>
        <v>0</v>
      </c>
      <c r="AO11" s="24">
        <f t="shared" si="6"/>
        <v>0</v>
      </c>
      <c r="AP11" s="25"/>
    </row>
    <row r="12" spans="1:42">
      <c r="A12" s="16">
        <v>44105</v>
      </c>
      <c r="B12" s="18"/>
      <c r="C12" s="18"/>
      <c r="D12" s="18"/>
      <c r="E12" s="18"/>
      <c r="F12" s="19">
        <v>2.1100000000000001E-2</v>
      </c>
      <c r="G12" s="19">
        <v>2.1100000000000001E-2</v>
      </c>
      <c r="H12" s="19">
        <v>2.7699999999999999E-2</v>
      </c>
      <c r="I12" s="19">
        <v>1.95E-2</v>
      </c>
      <c r="J12" s="18">
        <f t="shared" si="0"/>
        <v>0</v>
      </c>
      <c r="K12" s="18">
        <f t="shared" si="0"/>
        <v>0</v>
      </c>
      <c r="L12" s="18">
        <f t="shared" si="0"/>
        <v>0</v>
      </c>
      <c r="M12" s="18">
        <f t="shared" si="0"/>
        <v>0</v>
      </c>
      <c r="N12" s="19">
        <v>0.04</v>
      </c>
      <c r="O12" s="19">
        <v>0.04</v>
      </c>
      <c r="P12" s="19">
        <v>0.04</v>
      </c>
      <c r="Q12" s="19">
        <v>0.04</v>
      </c>
      <c r="R12" s="18">
        <f t="shared" si="1"/>
        <v>0</v>
      </c>
      <c r="S12" s="18">
        <f t="shared" si="1"/>
        <v>0</v>
      </c>
      <c r="T12" s="18">
        <f t="shared" si="1"/>
        <v>0</v>
      </c>
      <c r="U12" s="18">
        <f t="shared" si="1"/>
        <v>0</v>
      </c>
      <c r="V12" s="18">
        <f t="shared" si="2"/>
        <v>0</v>
      </c>
      <c r="W12" s="18">
        <f t="shared" si="2"/>
        <v>0</v>
      </c>
      <c r="X12" s="18">
        <f t="shared" si="2"/>
        <v>0</v>
      </c>
      <c r="Y12" s="18">
        <f t="shared" si="2"/>
        <v>0</v>
      </c>
      <c r="Z12" s="18">
        <f t="shared" si="7"/>
        <v>0</v>
      </c>
      <c r="AA12" s="18">
        <f t="shared" si="7"/>
        <v>0</v>
      </c>
      <c r="AB12" s="18">
        <f t="shared" si="7"/>
        <v>0</v>
      </c>
      <c r="AC12" s="18">
        <f t="shared" si="7"/>
        <v>0</v>
      </c>
      <c r="AD12" s="18">
        <f t="shared" si="3"/>
        <v>0</v>
      </c>
      <c r="AE12" s="20">
        <v>0.21</v>
      </c>
      <c r="AF12" s="18">
        <f t="shared" si="8"/>
        <v>0</v>
      </c>
      <c r="AG12" s="21">
        <f t="shared" si="9"/>
        <v>0</v>
      </c>
      <c r="AH12" s="23">
        <v>9.1235998906161339E-2</v>
      </c>
      <c r="AI12" s="23">
        <v>1</v>
      </c>
      <c r="AJ12" s="18">
        <v>0</v>
      </c>
      <c r="AK12" s="19">
        <v>8.5000000000000006E-2</v>
      </c>
      <c r="AL12" s="19">
        <v>2.9083574847036595E-2</v>
      </c>
      <c r="AM12" s="19">
        <f t="shared" si="4"/>
        <v>0.17486893942103221</v>
      </c>
      <c r="AN12" s="24">
        <f t="shared" si="5"/>
        <v>0</v>
      </c>
      <c r="AO12" s="24">
        <f t="shared" si="6"/>
        <v>0</v>
      </c>
      <c r="AP12" s="25"/>
    </row>
    <row r="13" spans="1:42">
      <c r="A13" s="16">
        <v>44136</v>
      </c>
      <c r="B13" s="18"/>
      <c r="C13" s="18"/>
      <c r="D13" s="18"/>
      <c r="E13" s="18"/>
      <c r="F13" s="19">
        <v>2.1100000000000001E-2</v>
      </c>
      <c r="G13" s="19">
        <v>2.1100000000000001E-2</v>
      </c>
      <c r="H13" s="19">
        <v>2.7699999999999999E-2</v>
      </c>
      <c r="I13" s="19">
        <v>1.95E-2</v>
      </c>
      <c r="J13" s="18">
        <f t="shared" si="0"/>
        <v>0</v>
      </c>
      <c r="K13" s="18">
        <f t="shared" si="0"/>
        <v>0</v>
      </c>
      <c r="L13" s="18">
        <f t="shared" si="0"/>
        <v>0</v>
      </c>
      <c r="M13" s="18">
        <f t="shared" si="0"/>
        <v>0</v>
      </c>
      <c r="N13" s="19">
        <v>0.04</v>
      </c>
      <c r="O13" s="19">
        <v>0.04</v>
      </c>
      <c r="P13" s="19">
        <v>0.04</v>
      </c>
      <c r="Q13" s="19">
        <v>0.04</v>
      </c>
      <c r="R13" s="18">
        <f t="shared" si="1"/>
        <v>0</v>
      </c>
      <c r="S13" s="18">
        <f t="shared" si="1"/>
        <v>0</v>
      </c>
      <c r="T13" s="18">
        <f t="shared" si="1"/>
        <v>0</v>
      </c>
      <c r="U13" s="18">
        <f t="shared" si="1"/>
        <v>0</v>
      </c>
      <c r="V13" s="18">
        <f t="shared" si="2"/>
        <v>0</v>
      </c>
      <c r="W13" s="18">
        <f t="shared" si="2"/>
        <v>0</v>
      </c>
      <c r="X13" s="18">
        <f t="shared" si="2"/>
        <v>0</v>
      </c>
      <c r="Y13" s="18">
        <f t="shared" si="2"/>
        <v>0</v>
      </c>
      <c r="Z13" s="18">
        <f t="shared" si="7"/>
        <v>0</v>
      </c>
      <c r="AA13" s="18">
        <f t="shared" si="7"/>
        <v>0</v>
      </c>
      <c r="AB13" s="18">
        <f t="shared" si="7"/>
        <v>0</v>
      </c>
      <c r="AC13" s="18">
        <f t="shared" si="7"/>
        <v>0</v>
      </c>
      <c r="AD13" s="18">
        <f t="shared" si="3"/>
        <v>0</v>
      </c>
      <c r="AE13" s="20">
        <v>0.21</v>
      </c>
      <c r="AF13" s="18">
        <f t="shared" si="8"/>
        <v>0</v>
      </c>
      <c r="AG13" s="21">
        <f t="shared" si="9"/>
        <v>0</v>
      </c>
      <c r="AH13" s="23">
        <v>9.1235998906161339E-2</v>
      </c>
      <c r="AI13" s="23">
        <v>1</v>
      </c>
      <c r="AJ13" s="18">
        <v>0</v>
      </c>
      <c r="AK13" s="19">
        <v>8.5000000000000006E-2</v>
      </c>
      <c r="AL13" s="19">
        <v>2.9083574847036595E-2</v>
      </c>
      <c r="AM13" s="19">
        <f t="shared" si="4"/>
        <v>0.17486893942103221</v>
      </c>
      <c r="AN13" s="24">
        <f t="shared" si="5"/>
        <v>0</v>
      </c>
      <c r="AO13" s="24">
        <f t="shared" si="6"/>
        <v>0</v>
      </c>
      <c r="AP13" s="25"/>
    </row>
    <row r="14" spans="1:42">
      <c r="A14" s="16">
        <v>44166</v>
      </c>
      <c r="B14" s="18"/>
      <c r="C14" s="18"/>
      <c r="D14" s="18"/>
      <c r="E14" s="18"/>
      <c r="F14" s="19">
        <v>2.1100000000000001E-2</v>
      </c>
      <c r="G14" s="19">
        <v>2.1100000000000001E-2</v>
      </c>
      <c r="H14" s="19">
        <v>2.7699999999999999E-2</v>
      </c>
      <c r="I14" s="19">
        <v>1.95E-2</v>
      </c>
      <c r="J14" s="18">
        <f t="shared" si="0"/>
        <v>0</v>
      </c>
      <c r="K14" s="18">
        <f t="shared" si="0"/>
        <v>0</v>
      </c>
      <c r="L14" s="18">
        <f t="shared" si="0"/>
        <v>0</v>
      </c>
      <c r="M14" s="18">
        <f t="shared" si="0"/>
        <v>0</v>
      </c>
      <c r="N14" s="19">
        <v>0.04</v>
      </c>
      <c r="O14" s="19">
        <v>0.04</v>
      </c>
      <c r="P14" s="19">
        <v>0.04</v>
      </c>
      <c r="Q14" s="19">
        <v>0.04</v>
      </c>
      <c r="R14" s="18">
        <f t="shared" si="1"/>
        <v>0</v>
      </c>
      <c r="S14" s="18">
        <f t="shared" si="1"/>
        <v>0</v>
      </c>
      <c r="T14" s="18">
        <f t="shared" si="1"/>
        <v>0</v>
      </c>
      <c r="U14" s="18">
        <f t="shared" si="1"/>
        <v>0</v>
      </c>
      <c r="V14" s="18">
        <f t="shared" si="2"/>
        <v>0</v>
      </c>
      <c r="W14" s="18">
        <f t="shared" si="2"/>
        <v>0</v>
      </c>
      <c r="X14" s="18">
        <f t="shared" si="2"/>
        <v>0</v>
      </c>
      <c r="Y14" s="18">
        <f t="shared" si="2"/>
        <v>0</v>
      </c>
      <c r="Z14" s="18">
        <f t="shared" si="7"/>
        <v>0</v>
      </c>
      <c r="AA14" s="18">
        <f t="shared" si="7"/>
        <v>0</v>
      </c>
      <c r="AB14" s="18">
        <f t="shared" si="7"/>
        <v>0</v>
      </c>
      <c r="AC14" s="18">
        <f t="shared" si="7"/>
        <v>0</v>
      </c>
      <c r="AD14" s="18">
        <f t="shared" si="3"/>
        <v>0</v>
      </c>
      <c r="AE14" s="20">
        <v>0.21</v>
      </c>
      <c r="AF14" s="18">
        <f t="shared" si="8"/>
        <v>0</v>
      </c>
      <c r="AG14" s="21">
        <f t="shared" si="9"/>
        <v>0</v>
      </c>
      <c r="AH14" s="23">
        <v>9.1235998906161339E-2</v>
      </c>
      <c r="AI14" s="23">
        <v>1</v>
      </c>
      <c r="AJ14" s="18">
        <v>0</v>
      </c>
      <c r="AK14" s="19">
        <v>8.5000000000000006E-2</v>
      </c>
      <c r="AL14" s="19">
        <v>2.9083574847036595E-2</v>
      </c>
      <c r="AM14" s="19">
        <f t="shared" si="4"/>
        <v>0.17486893942103221</v>
      </c>
      <c r="AN14" s="24">
        <f t="shared" si="5"/>
        <v>0</v>
      </c>
      <c r="AO14" s="24">
        <f t="shared" si="6"/>
        <v>0</v>
      </c>
      <c r="AP14" s="25"/>
    </row>
    <row r="15" spans="1:42">
      <c r="A15" s="16">
        <v>44197</v>
      </c>
      <c r="B15" s="18"/>
      <c r="C15" s="18"/>
      <c r="D15" s="18"/>
      <c r="E15" s="18"/>
      <c r="F15" s="19">
        <v>2.1100000000000001E-2</v>
      </c>
      <c r="G15" s="19">
        <v>2.1100000000000001E-2</v>
      </c>
      <c r="H15" s="19">
        <v>2.7699999999999999E-2</v>
      </c>
      <c r="I15" s="19">
        <v>1.95E-2</v>
      </c>
      <c r="J15" s="18">
        <f t="shared" si="0"/>
        <v>0</v>
      </c>
      <c r="K15" s="18">
        <f t="shared" si="0"/>
        <v>0</v>
      </c>
      <c r="L15" s="18">
        <f t="shared" si="0"/>
        <v>0</v>
      </c>
      <c r="M15" s="18">
        <f t="shared" si="0"/>
        <v>0</v>
      </c>
      <c r="N15" s="19">
        <v>0.04</v>
      </c>
      <c r="O15" s="19">
        <v>0.04</v>
      </c>
      <c r="P15" s="19">
        <v>0.04</v>
      </c>
      <c r="Q15" s="19">
        <v>0.04</v>
      </c>
      <c r="R15" s="18">
        <f t="shared" si="1"/>
        <v>0</v>
      </c>
      <c r="S15" s="18">
        <f t="shared" si="1"/>
        <v>0</v>
      </c>
      <c r="T15" s="18">
        <f t="shared" si="1"/>
        <v>0</v>
      </c>
      <c r="U15" s="18">
        <f t="shared" si="1"/>
        <v>0</v>
      </c>
      <c r="V15" s="18">
        <f t="shared" si="2"/>
        <v>0</v>
      </c>
      <c r="W15" s="18">
        <f t="shared" si="2"/>
        <v>0</v>
      </c>
      <c r="X15" s="18">
        <f t="shared" si="2"/>
        <v>0</v>
      </c>
      <c r="Y15" s="18">
        <f t="shared" si="2"/>
        <v>0</v>
      </c>
      <c r="Z15" s="18">
        <f t="shared" si="7"/>
        <v>0</v>
      </c>
      <c r="AA15" s="18">
        <f t="shared" si="7"/>
        <v>0</v>
      </c>
      <c r="AB15" s="18">
        <f t="shared" si="7"/>
        <v>0</v>
      </c>
      <c r="AC15" s="18">
        <f t="shared" si="7"/>
        <v>0</v>
      </c>
      <c r="AD15" s="18">
        <f t="shared" si="3"/>
        <v>0</v>
      </c>
      <c r="AE15" s="20">
        <v>0.21</v>
      </c>
      <c r="AF15" s="18">
        <f t="shared" si="8"/>
        <v>0</v>
      </c>
      <c r="AG15" s="21">
        <f t="shared" si="9"/>
        <v>0</v>
      </c>
      <c r="AH15" s="23">
        <v>9.4857557879400395E-2</v>
      </c>
      <c r="AI15" s="23">
        <v>0.94913092769705776</v>
      </c>
      <c r="AJ15" s="18">
        <v>0</v>
      </c>
      <c r="AK15" s="19">
        <v>8.765872661438906E-2</v>
      </c>
      <c r="AL15" s="19">
        <v>3.3731499665717479E-2</v>
      </c>
      <c r="AM15" s="19">
        <f t="shared" si="4"/>
        <v>0.16353289852867309</v>
      </c>
      <c r="AN15" s="24">
        <f t="shared" si="5"/>
        <v>0</v>
      </c>
      <c r="AO15" s="24">
        <f t="shared" si="6"/>
        <v>0</v>
      </c>
      <c r="AP15" s="25"/>
    </row>
    <row r="16" spans="1:42">
      <c r="A16" s="16">
        <v>44228</v>
      </c>
      <c r="B16" s="18"/>
      <c r="C16" s="18"/>
      <c r="D16" s="18"/>
      <c r="E16" s="18"/>
      <c r="F16" s="19">
        <v>2.1100000000000001E-2</v>
      </c>
      <c r="G16" s="19">
        <v>2.1100000000000001E-2</v>
      </c>
      <c r="H16" s="19">
        <v>2.7699999999999999E-2</v>
      </c>
      <c r="I16" s="19">
        <v>1.95E-2</v>
      </c>
      <c r="J16" s="18">
        <f t="shared" si="0"/>
        <v>0</v>
      </c>
      <c r="K16" s="18">
        <f t="shared" si="0"/>
        <v>0</v>
      </c>
      <c r="L16" s="18">
        <f t="shared" si="0"/>
        <v>0</v>
      </c>
      <c r="M16" s="18">
        <f t="shared" si="0"/>
        <v>0</v>
      </c>
      <c r="N16" s="19">
        <v>0.04</v>
      </c>
      <c r="O16" s="19">
        <v>0.04</v>
      </c>
      <c r="P16" s="19">
        <v>0.04</v>
      </c>
      <c r="Q16" s="19">
        <v>0.04</v>
      </c>
      <c r="R16" s="18">
        <f t="shared" si="1"/>
        <v>0</v>
      </c>
      <c r="S16" s="18">
        <f t="shared" si="1"/>
        <v>0</v>
      </c>
      <c r="T16" s="18">
        <f t="shared" si="1"/>
        <v>0</v>
      </c>
      <c r="U16" s="18">
        <f t="shared" si="1"/>
        <v>0</v>
      </c>
      <c r="V16" s="18">
        <f t="shared" si="2"/>
        <v>0</v>
      </c>
      <c r="W16" s="18">
        <f t="shared" si="2"/>
        <v>0</v>
      </c>
      <c r="X16" s="18">
        <f t="shared" si="2"/>
        <v>0</v>
      </c>
      <c r="Y16" s="18">
        <f t="shared" si="2"/>
        <v>0</v>
      </c>
      <c r="Z16" s="18">
        <f t="shared" si="7"/>
        <v>0</v>
      </c>
      <c r="AA16" s="18">
        <f t="shared" si="7"/>
        <v>0</v>
      </c>
      <c r="AB16" s="18">
        <f t="shared" si="7"/>
        <v>0</v>
      </c>
      <c r="AC16" s="18">
        <f t="shared" si="7"/>
        <v>0</v>
      </c>
      <c r="AD16" s="18">
        <f t="shared" si="3"/>
        <v>0</v>
      </c>
      <c r="AE16" s="20">
        <v>0.21</v>
      </c>
      <c r="AF16" s="18">
        <f t="shared" si="8"/>
        <v>0</v>
      </c>
      <c r="AG16" s="21">
        <f t="shared" si="9"/>
        <v>0</v>
      </c>
      <c r="AH16" s="23">
        <v>9.4857557879400395E-2</v>
      </c>
      <c r="AI16" s="23">
        <v>0.94913092769705776</v>
      </c>
      <c r="AJ16" s="18">
        <v>0</v>
      </c>
      <c r="AK16" s="19">
        <v>8.765872661438906E-2</v>
      </c>
      <c r="AL16" s="19">
        <v>3.3731499665717479E-2</v>
      </c>
      <c r="AM16" s="19">
        <f t="shared" si="4"/>
        <v>0.16353289852867309</v>
      </c>
      <c r="AN16" s="24">
        <f t="shared" si="5"/>
        <v>0</v>
      </c>
      <c r="AO16" s="24">
        <f t="shared" si="6"/>
        <v>0</v>
      </c>
      <c r="AP16" s="25"/>
    </row>
    <row r="17" spans="1:42">
      <c r="A17" s="16">
        <v>44256</v>
      </c>
      <c r="B17" s="18"/>
      <c r="C17" s="18"/>
      <c r="D17" s="18"/>
      <c r="E17" s="18"/>
      <c r="F17" s="19">
        <v>2.1100000000000001E-2</v>
      </c>
      <c r="G17" s="19">
        <v>2.1100000000000001E-2</v>
      </c>
      <c r="H17" s="19">
        <v>2.7699999999999999E-2</v>
      </c>
      <c r="I17" s="19">
        <v>1.95E-2</v>
      </c>
      <c r="J17" s="18">
        <f t="shared" si="0"/>
        <v>0</v>
      </c>
      <c r="K17" s="18">
        <f t="shared" si="0"/>
        <v>0</v>
      </c>
      <c r="L17" s="18">
        <f t="shared" si="0"/>
        <v>0</v>
      </c>
      <c r="M17" s="18">
        <f t="shared" si="0"/>
        <v>0</v>
      </c>
      <c r="N17" s="19">
        <v>0.04</v>
      </c>
      <c r="O17" s="19">
        <v>0.04</v>
      </c>
      <c r="P17" s="19">
        <v>0.04</v>
      </c>
      <c r="Q17" s="19">
        <v>0.04</v>
      </c>
      <c r="R17" s="18">
        <f t="shared" si="1"/>
        <v>0</v>
      </c>
      <c r="S17" s="18">
        <f t="shared" si="1"/>
        <v>0</v>
      </c>
      <c r="T17" s="18">
        <f t="shared" si="1"/>
        <v>0</v>
      </c>
      <c r="U17" s="18">
        <f t="shared" si="1"/>
        <v>0</v>
      </c>
      <c r="V17" s="18">
        <f t="shared" si="2"/>
        <v>0</v>
      </c>
      <c r="W17" s="18">
        <f t="shared" si="2"/>
        <v>0</v>
      </c>
      <c r="X17" s="18">
        <f t="shared" si="2"/>
        <v>0</v>
      </c>
      <c r="Y17" s="18">
        <f t="shared" si="2"/>
        <v>0</v>
      </c>
      <c r="Z17" s="18">
        <f t="shared" si="7"/>
        <v>0</v>
      </c>
      <c r="AA17" s="18">
        <f t="shared" si="7"/>
        <v>0</v>
      </c>
      <c r="AB17" s="18">
        <f t="shared" si="7"/>
        <v>0</v>
      </c>
      <c r="AC17" s="18">
        <f t="shared" si="7"/>
        <v>0</v>
      </c>
      <c r="AD17" s="18">
        <f t="shared" si="3"/>
        <v>0</v>
      </c>
      <c r="AE17" s="20">
        <v>0.21</v>
      </c>
      <c r="AF17" s="18">
        <f t="shared" si="8"/>
        <v>0</v>
      </c>
      <c r="AG17" s="21">
        <f t="shared" si="9"/>
        <v>0</v>
      </c>
      <c r="AH17" s="23">
        <v>9.4857557879400395E-2</v>
      </c>
      <c r="AI17" s="23">
        <v>0.94913092769705776</v>
      </c>
      <c r="AJ17" s="18">
        <v>0</v>
      </c>
      <c r="AK17" s="19">
        <v>8.765872661438906E-2</v>
      </c>
      <c r="AL17" s="19">
        <v>3.3731499665717479E-2</v>
      </c>
      <c r="AM17" s="19">
        <f t="shared" si="4"/>
        <v>0.16353289852867309</v>
      </c>
      <c r="AN17" s="24">
        <f t="shared" si="5"/>
        <v>0</v>
      </c>
      <c r="AO17" s="24">
        <f t="shared" si="6"/>
        <v>0</v>
      </c>
      <c r="AP17" s="25"/>
    </row>
    <row r="18" spans="1:42">
      <c r="A18" s="16">
        <v>44287</v>
      </c>
      <c r="B18" s="18">
        <v>1066827.6399999994</v>
      </c>
      <c r="C18" s="18">
        <v>359105.34</v>
      </c>
      <c r="D18" s="18">
        <v>88787.03</v>
      </c>
      <c r="E18" s="18">
        <v>88787</v>
      </c>
      <c r="F18" s="19">
        <v>2.1100000000000001E-2</v>
      </c>
      <c r="G18" s="19">
        <v>2.1100000000000001E-2</v>
      </c>
      <c r="H18" s="19">
        <v>2.7699999999999999E-2</v>
      </c>
      <c r="I18" s="19">
        <v>1.95E-2</v>
      </c>
      <c r="J18" s="18">
        <f t="shared" si="0"/>
        <v>1875.8386003333324</v>
      </c>
      <c r="K18" s="18">
        <f t="shared" si="0"/>
        <v>631.42688950000013</v>
      </c>
      <c r="L18" s="18">
        <f t="shared" si="0"/>
        <v>204.95006091666664</v>
      </c>
      <c r="M18" s="18">
        <f t="shared" si="0"/>
        <v>144.278875</v>
      </c>
      <c r="N18" s="19">
        <v>0.04</v>
      </c>
      <c r="O18" s="19">
        <v>0.04</v>
      </c>
      <c r="P18" s="19">
        <v>0.04</v>
      </c>
      <c r="Q18" s="19">
        <v>0.04</v>
      </c>
      <c r="R18" s="18">
        <f t="shared" si="1"/>
        <v>3556.0921333333317</v>
      </c>
      <c r="S18" s="18">
        <f t="shared" si="1"/>
        <v>1197.0178000000001</v>
      </c>
      <c r="T18" s="18">
        <f t="shared" si="1"/>
        <v>295.95676666666668</v>
      </c>
      <c r="U18" s="18">
        <f t="shared" si="1"/>
        <v>295.95666666666665</v>
      </c>
      <c r="V18" s="18">
        <f t="shared" si="2"/>
        <v>-1680.2535329999994</v>
      </c>
      <c r="W18" s="18">
        <f t="shared" si="2"/>
        <v>-565.59091049999995</v>
      </c>
      <c r="X18" s="18">
        <f t="shared" si="2"/>
        <v>-91.006705750000037</v>
      </c>
      <c r="Y18" s="18">
        <f t="shared" si="2"/>
        <v>-151.67779166666665</v>
      </c>
      <c r="Z18" s="18">
        <f t="shared" si="7"/>
        <v>-1680.2535329999994</v>
      </c>
      <c r="AA18" s="18">
        <f t="shared" si="7"/>
        <v>-565.59091049999995</v>
      </c>
      <c r="AB18" s="18">
        <f t="shared" si="7"/>
        <v>-91.006705750000037</v>
      </c>
      <c r="AC18" s="18">
        <f t="shared" si="7"/>
        <v>-151.67779166666665</v>
      </c>
      <c r="AD18" s="18">
        <f t="shared" si="3"/>
        <v>-2488.5289409166662</v>
      </c>
      <c r="AE18" s="20">
        <v>0.21</v>
      </c>
      <c r="AF18" s="18">
        <f t="shared" si="8"/>
        <v>522.5910775924998</v>
      </c>
      <c r="AG18" s="21">
        <f t="shared" si="9"/>
        <v>0</v>
      </c>
      <c r="AH18" s="23">
        <v>9.4857557879400395E-2</v>
      </c>
      <c r="AI18" s="23">
        <v>0.94913092769705776</v>
      </c>
      <c r="AJ18" s="18">
        <f t="shared" ref="AJ18:AJ28" si="10">((SUM(Z6:Z18)/13)*AI18)+((SUM(AA6:AA18)/13)*AI18)+((SUM(AB6:AB18)/13)*AI18)+((SUM(AC6:AC18)/13)*AI18)+((AF18+AF6+AG6+AG18)/2*AH18)</f>
        <v>-156.90181886602193</v>
      </c>
      <c r="AK18" s="19">
        <v>8.765872661438906E-2</v>
      </c>
      <c r="AL18" s="19">
        <v>3.3731499665717479E-2</v>
      </c>
      <c r="AM18" s="19">
        <f t="shared" si="4"/>
        <v>0.16353289852867309</v>
      </c>
      <c r="AN18" s="24">
        <f t="shared" si="5"/>
        <v>-13.753813645277008</v>
      </c>
      <c r="AO18" s="24">
        <f t="shared" si="6"/>
        <v>-2.2492010112353644</v>
      </c>
      <c r="AP18" s="25"/>
    </row>
    <row r="19" spans="1:42">
      <c r="A19" s="16">
        <v>44317</v>
      </c>
      <c r="B19" s="18">
        <v>1066827.6399999994</v>
      </c>
      <c r="C19" s="18">
        <v>359105.34</v>
      </c>
      <c r="D19" s="18">
        <v>88787.03</v>
      </c>
      <c r="E19" s="18">
        <v>88787</v>
      </c>
      <c r="F19" s="19">
        <v>2.1100000000000001E-2</v>
      </c>
      <c r="G19" s="19">
        <v>2.1100000000000001E-2</v>
      </c>
      <c r="H19" s="19">
        <v>2.7699999999999999E-2</v>
      </c>
      <c r="I19" s="19">
        <v>1.95E-2</v>
      </c>
      <c r="J19" s="18">
        <f t="shared" si="0"/>
        <v>1875.8386003333324</v>
      </c>
      <c r="K19" s="18">
        <f t="shared" si="0"/>
        <v>631.42688950000013</v>
      </c>
      <c r="L19" s="18">
        <f t="shared" si="0"/>
        <v>204.95006091666664</v>
      </c>
      <c r="M19" s="18">
        <f t="shared" si="0"/>
        <v>144.278875</v>
      </c>
      <c r="N19" s="19">
        <v>0.04</v>
      </c>
      <c r="O19" s="19">
        <v>0.04</v>
      </c>
      <c r="P19" s="19">
        <v>0.04</v>
      </c>
      <c r="Q19" s="19">
        <v>0.04</v>
      </c>
      <c r="R19" s="18">
        <f t="shared" si="1"/>
        <v>3556.0921333333317</v>
      </c>
      <c r="S19" s="18">
        <f t="shared" si="1"/>
        <v>1197.0178000000001</v>
      </c>
      <c r="T19" s="18">
        <f t="shared" si="1"/>
        <v>295.95676666666668</v>
      </c>
      <c r="U19" s="18">
        <f t="shared" si="1"/>
        <v>295.95666666666665</v>
      </c>
      <c r="V19" s="18">
        <f t="shared" si="2"/>
        <v>-1680.2535329999994</v>
      </c>
      <c r="W19" s="18">
        <f t="shared" si="2"/>
        <v>-565.59091049999995</v>
      </c>
      <c r="X19" s="18">
        <f t="shared" si="2"/>
        <v>-91.006705750000037</v>
      </c>
      <c r="Y19" s="18">
        <f t="shared" si="2"/>
        <v>-151.67779166666665</v>
      </c>
      <c r="Z19" s="18">
        <f t="shared" si="7"/>
        <v>-3360.5070659999988</v>
      </c>
      <c r="AA19" s="18">
        <f t="shared" si="7"/>
        <v>-1131.1818209999999</v>
      </c>
      <c r="AB19" s="18">
        <f t="shared" si="7"/>
        <v>-182.01341150000007</v>
      </c>
      <c r="AC19" s="18">
        <f t="shared" si="7"/>
        <v>-303.3555833333333</v>
      </c>
      <c r="AD19" s="18">
        <f t="shared" si="3"/>
        <v>-4977.0578818333324</v>
      </c>
      <c r="AE19" s="20">
        <v>0.21</v>
      </c>
      <c r="AF19" s="18">
        <f t="shared" si="8"/>
        <v>1045.1821551849996</v>
      </c>
      <c r="AG19" s="21">
        <f t="shared" si="9"/>
        <v>0</v>
      </c>
      <c r="AH19" s="23">
        <v>9.4857557879400395E-2</v>
      </c>
      <c r="AI19" s="23">
        <v>0.94913092769705776</v>
      </c>
      <c r="AJ19" s="18">
        <f t="shared" si="10"/>
        <v>-495.4913132930601</v>
      </c>
      <c r="AK19" s="19">
        <v>8.765872661438906E-2</v>
      </c>
      <c r="AL19" s="19">
        <v>3.3731499665717479E-2</v>
      </c>
      <c r="AM19" s="19">
        <f t="shared" si="4"/>
        <v>0.16353289852867309</v>
      </c>
      <c r="AN19" s="24">
        <f t="shared" si="5"/>
        <v>-43.434137571760957</v>
      </c>
      <c r="AO19" s="24">
        <f t="shared" si="6"/>
        <v>-7.1029104122032116</v>
      </c>
      <c r="AP19" s="25"/>
    </row>
    <row r="20" spans="1:42">
      <c r="A20" s="16">
        <v>44348</v>
      </c>
      <c r="B20" s="18">
        <v>1066827.6399999994</v>
      </c>
      <c r="C20" s="18">
        <v>359105.34</v>
      </c>
      <c r="D20" s="18">
        <v>88787.03</v>
      </c>
      <c r="E20" s="18">
        <v>88787</v>
      </c>
      <c r="F20" s="19">
        <v>2.1100000000000001E-2</v>
      </c>
      <c r="G20" s="19">
        <v>2.1100000000000001E-2</v>
      </c>
      <c r="H20" s="19">
        <v>2.7699999999999999E-2</v>
      </c>
      <c r="I20" s="19">
        <v>1.95E-2</v>
      </c>
      <c r="J20" s="18">
        <f t="shared" si="0"/>
        <v>1875.8386003333324</v>
      </c>
      <c r="K20" s="18">
        <f t="shared" si="0"/>
        <v>631.42688950000013</v>
      </c>
      <c r="L20" s="18">
        <f t="shared" si="0"/>
        <v>204.95006091666664</v>
      </c>
      <c r="M20" s="18">
        <f t="shared" si="0"/>
        <v>144.278875</v>
      </c>
      <c r="N20" s="19">
        <v>0.04</v>
      </c>
      <c r="O20" s="19">
        <v>0.04</v>
      </c>
      <c r="P20" s="19">
        <v>0.04</v>
      </c>
      <c r="Q20" s="19">
        <v>0.04</v>
      </c>
      <c r="R20" s="18">
        <f t="shared" si="1"/>
        <v>3556.0921333333317</v>
      </c>
      <c r="S20" s="18">
        <f t="shared" si="1"/>
        <v>1197.0178000000001</v>
      </c>
      <c r="T20" s="18">
        <f t="shared" si="1"/>
        <v>295.95676666666668</v>
      </c>
      <c r="U20" s="18">
        <f t="shared" si="1"/>
        <v>295.95666666666665</v>
      </c>
      <c r="V20" s="18">
        <f t="shared" si="2"/>
        <v>-1680.2535329999994</v>
      </c>
      <c r="W20" s="18">
        <f t="shared" si="2"/>
        <v>-565.59091049999995</v>
      </c>
      <c r="X20" s="18">
        <f t="shared" si="2"/>
        <v>-91.006705750000037</v>
      </c>
      <c r="Y20" s="18">
        <f t="shared" si="2"/>
        <v>-151.67779166666665</v>
      </c>
      <c r="Z20" s="18">
        <f t="shared" si="7"/>
        <v>-5040.7605989999984</v>
      </c>
      <c r="AA20" s="18">
        <f t="shared" si="7"/>
        <v>-1696.7727314999997</v>
      </c>
      <c r="AB20" s="18">
        <f t="shared" si="7"/>
        <v>-273.02011725000011</v>
      </c>
      <c r="AC20" s="18">
        <f t="shared" si="7"/>
        <v>-455.03337499999998</v>
      </c>
      <c r="AD20" s="18">
        <f t="shared" si="3"/>
        <v>-7465.5868227499977</v>
      </c>
      <c r="AE20" s="20">
        <v>0.21</v>
      </c>
      <c r="AF20" s="18">
        <f t="shared" si="8"/>
        <v>1567.7732327774997</v>
      </c>
      <c r="AG20" s="21">
        <f t="shared" si="9"/>
        <v>0</v>
      </c>
      <c r="AH20" s="23">
        <v>9.4857557879400395E-2</v>
      </c>
      <c r="AI20" s="23">
        <v>0.94913092769705776</v>
      </c>
      <c r="AJ20" s="18">
        <f t="shared" si="10"/>
        <v>-1015.7684832811145</v>
      </c>
      <c r="AK20" s="19">
        <v>8.765872661438906E-2</v>
      </c>
      <c r="AL20" s="19">
        <v>3.3731499665717479E-2</v>
      </c>
      <c r="AM20" s="19">
        <f t="shared" si="4"/>
        <v>0.16353289852867309</v>
      </c>
      <c r="AN20" s="24">
        <f t="shared" si="5"/>
        <v>-89.040971779451837</v>
      </c>
      <c r="AO20" s="24">
        <f t="shared" si="6"/>
        <v>-14.561128202903541</v>
      </c>
      <c r="AP20" s="25"/>
    </row>
    <row r="21" spans="1:42">
      <c r="A21" s="16">
        <v>44378</v>
      </c>
      <c r="B21" s="18">
        <v>1066827.6399999994</v>
      </c>
      <c r="C21" s="18">
        <v>359105.34</v>
      </c>
      <c r="D21" s="18">
        <v>88787.03</v>
      </c>
      <c r="E21" s="18">
        <v>88787</v>
      </c>
      <c r="F21" s="19">
        <v>2.1100000000000001E-2</v>
      </c>
      <c r="G21" s="19">
        <v>2.1100000000000001E-2</v>
      </c>
      <c r="H21" s="19">
        <v>2.7699999999999999E-2</v>
      </c>
      <c r="I21" s="19">
        <v>1.95E-2</v>
      </c>
      <c r="J21" s="18">
        <f t="shared" si="0"/>
        <v>1875.8386003333324</v>
      </c>
      <c r="K21" s="18">
        <f t="shared" si="0"/>
        <v>631.42688950000013</v>
      </c>
      <c r="L21" s="18">
        <f t="shared" si="0"/>
        <v>204.95006091666664</v>
      </c>
      <c r="M21" s="18">
        <f t="shared" si="0"/>
        <v>144.278875</v>
      </c>
      <c r="N21" s="19">
        <v>0.04</v>
      </c>
      <c r="O21" s="19">
        <v>0.04</v>
      </c>
      <c r="P21" s="19">
        <v>0.04</v>
      </c>
      <c r="Q21" s="19">
        <v>0.04</v>
      </c>
      <c r="R21" s="18">
        <f t="shared" si="1"/>
        <v>3556.0921333333317</v>
      </c>
      <c r="S21" s="18">
        <f t="shared" si="1"/>
        <v>1197.0178000000001</v>
      </c>
      <c r="T21" s="18">
        <f t="shared" si="1"/>
        <v>295.95676666666668</v>
      </c>
      <c r="U21" s="18">
        <f t="shared" si="1"/>
        <v>295.95666666666665</v>
      </c>
      <c r="V21" s="18">
        <f t="shared" si="2"/>
        <v>-1680.2535329999994</v>
      </c>
      <c r="W21" s="18">
        <f t="shared" si="2"/>
        <v>-565.59091049999995</v>
      </c>
      <c r="X21" s="18">
        <f t="shared" si="2"/>
        <v>-91.006705750000037</v>
      </c>
      <c r="Y21" s="18">
        <f t="shared" si="2"/>
        <v>-151.67779166666665</v>
      </c>
      <c r="Z21" s="18">
        <f t="shared" si="7"/>
        <v>-6721.0141319999975</v>
      </c>
      <c r="AA21" s="18">
        <f t="shared" si="7"/>
        <v>-2262.3636419999998</v>
      </c>
      <c r="AB21" s="18">
        <f t="shared" si="7"/>
        <v>-364.02682300000015</v>
      </c>
      <c r="AC21" s="18">
        <f t="shared" si="7"/>
        <v>-606.7111666666666</v>
      </c>
      <c r="AD21" s="18">
        <f t="shared" si="3"/>
        <v>-9954.1157636666649</v>
      </c>
      <c r="AE21" s="20">
        <v>0.21</v>
      </c>
      <c r="AF21" s="18">
        <f t="shared" si="8"/>
        <v>2090.3643103699992</v>
      </c>
      <c r="AG21" s="21">
        <f t="shared" si="9"/>
        <v>0</v>
      </c>
      <c r="AH21" s="23">
        <v>9.4857557879400395E-2</v>
      </c>
      <c r="AI21" s="23">
        <v>0.94913092769705776</v>
      </c>
      <c r="AJ21" s="18">
        <f t="shared" si="10"/>
        <v>-1717.7333288301854</v>
      </c>
      <c r="AK21" s="19">
        <v>8.765872661438906E-2</v>
      </c>
      <c r="AL21" s="19">
        <v>3.3731499665717479E-2</v>
      </c>
      <c r="AM21" s="19">
        <f t="shared" si="4"/>
        <v>0.16353289852867309</v>
      </c>
      <c r="AN21" s="24">
        <f t="shared" si="5"/>
        <v>-150.57431626834969</v>
      </c>
      <c r="AO21" s="24">
        <f t="shared" si="6"/>
        <v>-24.623854383336358</v>
      </c>
      <c r="AP21" s="25"/>
    </row>
    <row r="22" spans="1:42">
      <c r="A22" s="16">
        <v>44409</v>
      </c>
      <c r="B22" s="18">
        <v>1066827.6399999994</v>
      </c>
      <c r="C22" s="18">
        <v>359105.34</v>
      </c>
      <c r="D22" s="18">
        <v>88787.03</v>
      </c>
      <c r="E22" s="18">
        <v>88787</v>
      </c>
      <c r="F22" s="19">
        <v>2.1100000000000001E-2</v>
      </c>
      <c r="G22" s="19">
        <v>2.1100000000000001E-2</v>
      </c>
      <c r="H22" s="19">
        <v>2.7699999999999999E-2</v>
      </c>
      <c r="I22" s="19">
        <v>1.95E-2</v>
      </c>
      <c r="J22" s="18">
        <f t="shared" si="0"/>
        <v>1875.8386003333324</v>
      </c>
      <c r="K22" s="18">
        <f t="shared" si="0"/>
        <v>631.42688950000013</v>
      </c>
      <c r="L22" s="18">
        <f t="shared" si="0"/>
        <v>204.95006091666664</v>
      </c>
      <c r="M22" s="18">
        <f t="shared" si="0"/>
        <v>144.278875</v>
      </c>
      <c r="N22" s="19">
        <v>0.04</v>
      </c>
      <c r="O22" s="19">
        <v>0.04</v>
      </c>
      <c r="P22" s="19">
        <v>0.04</v>
      </c>
      <c r="Q22" s="19">
        <v>0.04</v>
      </c>
      <c r="R22" s="18">
        <f t="shared" si="1"/>
        <v>3556.0921333333317</v>
      </c>
      <c r="S22" s="18">
        <f t="shared" si="1"/>
        <v>1197.0178000000001</v>
      </c>
      <c r="T22" s="18">
        <f t="shared" si="1"/>
        <v>295.95676666666668</v>
      </c>
      <c r="U22" s="18">
        <f t="shared" si="1"/>
        <v>295.95666666666665</v>
      </c>
      <c r="V22" s="18">
        <f t="shared" si="2"/>
        <v>-1680.2535329999994</v>
      </c>
      <c r="W22" s="18">
        <f t="shared" si="2"/>
        <v>-565.59091049999995</v>
      </c>
      <c r="X22" s="18">
        <f t="shared" si="2"/>
        <v>-91.006705750000037</v>
      </c>
      <c r="Y22" s="18">
        <f t="shared" si="2"/>
        <v>-151.67779166666665</v>
      </c>
      <c r="Z22" s="18">
        <f t="shared" si="7"/>
        <v>-8401.2676649999976</v>
      </c>
      <c r="AA22" s="18">
        <f t="shared" si="7"/>
        <v>-2827.9545524999999</v>
      </c>
      <c r="AB22" s="18">
        <f t="shared" si="7"/>
        <v>-455.03352875000019</v>
      </c>
      <c r="AC22" s="18">
        <f t="shared" si="7"/>
        <v>-758.38895833333322</v>
      </c>
      <c r="AD22" s="18">
        <f t="shared" si="3"/>
        <v>-12442.64470458333</v>
      </c>
      <c r="AE22" s="20">
        <v>0.21</v>
      </c>
      <c r="AF22" s="18">
        <f t="shared" si="8"/>
        <v>2612.9553879624991</v>
      </c>
      <c r="AG22" s="21">
        <f>AG21</f>
        <v>0</v>
      </c>
      <c r="AH22" s="23">
        <v>9.4857557879400395E-2</v>
      </c>
      <c r="AI22" s="23">
        <v>0.94913092769705776</v>
      </c>
      <c r="AJ22" s="18">
        <f t="shared" si="10"/>
        <v>-2601.3858499402727</v>
      </c>
      <c r="AK22" s="19">
        <v>8.765872661438906E-2</v>
      </c>
      <c r="AL22" s="19">
        <v>3.3731499665717479E-2</v>
      </c>
      <c r="AM22" s="19">
        <f t="shared" si="4"/>
        <v>0.16353289852867309</v>
      </c>
      <c r="AN22" s="24">
        <f t="shared" si="5"/>
        <v>-228.03417103845447</v>
      </c>
      <c r="AO22" s="24">
        <f t="shared" si="6"/>
        <v>-37.291088953501657</v>
      </c>
      <c r="AP22" s="25"/>
    </row>
    <row r="23" spans="1:42">
      <c r="A23" s="16">
        <v>44440</v>
      </c>
      <c r="B23" s="18">
        <v>1063716.6099999994</v>
      </c>
      <c r="C23" s="18">
        <v>358058.12000000005</v>
      </c>
      <c r="D23" s="18">
        <v>88528.12</v>
      </c>
      <c r="E23" s="18">
        <v>88528.08</v>
      </c>
      <c r="F23" s="19">
        <v>2.1100000000000001E-2</v>
      </c>
      <c r="G23" s="19">
        <v>2.1100000000000001E-2</v>
      </c>
      <c r="H23" s="19">
        <v>2.7699999999999999E-2</v>
      </c>
      <c r="I23" s="19">
        <v>1.95E-2</v>
      </c>
      <c r="J23" s="18">
        <f t="shared" si="0"/>
        <v>1870.3683725833323</v>
      </c>
      <c r="K23" s="18">
        <f t="shared" si="0"/>
        <v>629.58552766666674</v>
      </c>
      <c r="L23" s="18">
        <f t="shared" si="0"/>
        <v>204.3524103333333</v>
      </c>
      <c r="M23" s="18">
        <f t="shared" si="0"/>
        <v>143.85812999999999</v>
      </c>
      <c r="N23" s="19">
        <v>0.04</v>
      </c>
      <c r="O23" s="19">
        <v>0.04</v>
      </c>
      <c r="P23" s="19">
        <v>0.04</v>
      </c>
      <c r="Q23" s="19">
        <v>0.04</v>
      </c>
      <c r="R23" s="18">
        <f t="shared" si="1"/>
        <v>3545.7220333333316</v>
      </c>
      <c r="S23" s="18">
        <f t="shared" si="1"/>
        <v>1193.5270666666668</v>
      </c>
      <c r="T23" s="18">
        <f t="shared" si="1"/>
        <v>295.09373333333332</v>
      </c>
      <c r="U23" s="18">
        <f t="shared" si="1"/>
        <v>295.09359999999998</v>
      </c>
      <c r="V23" s="18">
        <f t="shared" si="2"/>
        <v>-1675.3536607499993</v>
      </c>
      <c r="W23" s="18">
        <f t="shared" si="2"/>
        <v>-563.94153900000003</v>
      </c>
      <c r="X23" s="18">
        <f t="shared" si="2"/>
        <v>-90.741323000000023</v>
      </c>
      <c r="Y23" s="18">
        <f t="shared" si="2"/>
        <v>-151.23546999999999</v>
      </c>
      <c r="Z23" s="18">
        <f t="shared" ref="Z23:AC28" si="11">Z22+V23</f>
        <v>-10076.621325749997</v>
      </c>
      <c r="AA23" s="18">
        <f t="shared" si="11"/>
        <v>-3391.8960914999998</v>
      </c>
      <c r="AB23" s="18">
        <f t="shared" si="11"/>
        <v>-545.77485175000015</v>
      </c>
      <c r="AC23" s="18">
        <f t="shared" si="11"/>
        <v>-909.62442833333319</v>
      </c>
      <c r="AD23" s="18">
        <f t="shared" si="3"/>
        <v>-14923.91669733333</v>
      </c>
      <c r="AE23" s="20">
        <v>0.21</v>
      </c>
      <c r="AF23" s="18">
        <f t="shared" si="8"/>
        <v>3134.0225064399992</v>
      </c>
      <c r="AG23" s="21">
        <f t="shared" si="9"/>
        <v>0</v>
      </c>
      <c r="AH23" s="23">
        <v>9.4857557879400395E-2</v>
      </c>
      <c r="AI23" s="23">
        <v>0.94913092769705776</v>
      </c>
      <c r="AJ23" s="18">
        <f t="shared" si="10"/>
        <v>-3666.2684958278401</v>
      </c>
      <c r="AK23" s="19">
        <v>8.765872661438906E-2</v>
      </c>
      <c r="AL23" s="19">
        <v>3.3731499665717479E-2</v>
      </c>
      <c r="AM23" s="19">
        <f t="shared" si="4"/>
        <v>0.16353289852867309</v>
      </c>
      <c r="AN23" s="24">
        <f t="shared" si="5"/>
        <v>-321.38042777072002</v>
      </c>
      <c r="AO23" s="24">
        <f t="shared" si="6"/>
        <v>-52.556272883730706</v>
      </c>
      <c r="AP23" s="25"/>
    </row>
    <row r="24" spans="1:42">
      <c r="A24" s="16">
        <v>44470</v>
      </c>
      <c r="B24" s="18">
        <v>1063716.6099999994</v>
      </c>
      <c r="C24" s="18">
        <v>358058.12000000005</v>
      </c>
      <c r="D24" s="18">
        <v>88528.12</v>
      </c>
      <c r="E24" s="18">
        <v>88528.08</v>
      </c>
      <c r="F24" s="19">
        <v>2.1100000000000001E-2</v>
      </c>
      <c r="G24" s="19">
        <v>2.1100000000000001E-2</v>
      </c>
      <c r="H24" s="19">
        <v>2.7699999999999999E-2</v>
      </c>
      <c r="I24" s="19">
        <v>1.95E-2</v>
      </c>
      <c r="J24" s="18">
        <f t="shared" si="0"/>
        <v>1870.3683725833323</v>
      </c>
      <c r="K24" s="18">
        <f t="shared" si="0"/>
        <v>629.58552766666674</v>
      </c>
      <c r="L24" s="18">
        <f t="shared" si="0"/>
        <v>204.3524103333333</v>
      </c>
      <c r="M24" s="18">
        <f t="shared" si="0"/>
        <v>143.85812999999999</v>
      </c>
      <c r="N24" s="19">
        <v>0.04</v>
      </c>
      <c r="O24" s="19">
        <v>0.04</v>
      </c>
      <c r="P24" s="19">
        <v>0.04</v>
      </c>
      <c r="Q24" s="19">
        <v>0.04</v>
      </c>
      <c r="R24" s="18">
        <f t="shared" si="1"/>
        <v>3545.7220333333316</v>
      </c>
      <c r="S24" s="18">
        <f t="shared" si="1"/>
        <v>1193.5270666666668</v>
      </c>
      <c r="T24" s="18">
        <f t="shared" si="1"/>
        <v>295.09373333333332</v>
      </c>
      <c r="U24" s="18">
        <f t="shared" si="1"/>
        <v>295.09359999999998</v>
      </c>
      <c r="V24" s="18">
        <f t="shared" si="2"/>
        <v>-1675.3536607499993</v>
      </c>
      <c r="W24" s="18">
        <f t="shared" si="2"/>
        <v>-563.94153900000003</v>
      </c>
      <c r="X24" s="18">
        <f t="shared" si="2"/>
        <v>-90.741323000000023</v>
      </c>
      <c r="Y24" s="18">
        <f t="shared" si="2"/>
        <v>-151.23546999999999</v>
      </c>
      <c r="Z24" s="18">
        <f t="shared" si="11"/>
        <v>-11751.974986499996</v>
      </c>
      <c r="AA24" s="18">
        <f t="shared" si="11"/>
        <v>-3955.8376304999997</v>
      </c>
      <c r="AB24" s="18">
        <f t="shared" si="11"/>
        <v>-636.51617475000012</v>
      </c>
      <c r="AC24" s="18">
        <f t="shared" si="11"/>
        <v>-1060.8598983333331</v>
      </c>
      <c r="AD24" s="18">
        <f t="shared" si="3"/>
        <v>-17405.188690083327</v>
      </c>
      <c r="AE24" s="20">
        <v>0.21</v>
      </c>
      <c r="AF24" s="18">
        <f t="shared" si="8"/>
        <v>3655.0896249174993</v>
      </c>
      <c r="AG24" s="21">
        <f t="shared" si="9"/>
        <v>0</v>
      </c>
      <c r="AH24" s="23">
        <v>9.4857557879400395E-2</v>
      </c>
      <c r="AI24" s="23">
        <v>0.94913092769705776</v>
      </c>
      <c r="AJ24" s="18">
        <f t="shared" si="10"/>
        <v>-4912.308986972911</v>
      </c>
      <c r="AK24" s="19">
        <v>8.765872661438906E-2</v>
      </c>
      <c r="AL24" s="19">
        <v>3.3731499665717479E-2</v>
      </c>
      <c r="AM24" s="19">
        <f t="shared" si="4"/>
        <v>0.16353289852867309</v>
      </c>
      <c r="AN24" s="24">
        <f t="shared" si="5"/>
        <v>-430.60675053446488</v>
      </c>
      <c r="AO24" s="24">
        <f t="shared" si="6"/>
        <v>-70.418370040914297</v>
      </c>
      <c r="AP24" s="25"/>
    </row>
    <row r="25" spans="1:42">
      <c r="A25" s="16">
        <v>44501</v>
      </c>
      <c r="B25" s="18">
        <v>1063716.6099999994</v>
      </c>
      <c r="C25" s="18">
        <v>358058.12000000005</v>
      </c>
      <c r="D25" s="18">
        <v>88528.12</v>
      </c>
      <c r="E25" s="18">
        <v>88528.08</v>
      </c>
      <c r="F25" s="19">
        <v>2.1100000000000001E-2</v>
      </c>
      <c r="G25" s="19">
        <v>2.1100000000000001E-2</v>
      </c>
      <c r="H25" s="19">
        <v>2.7699999999999999E-2</v>
      </c>
      <c r="I25" s="19">
        <v>1.95E-2</v>
      </c>
      <c r="J25" s="18">
        <f t="shared" si="0"/>
        <v>1870.3683725833323</v>
      </c>
      <c r="K25" s="18">
        <f t="shared" si="0"/>
        <v>629.58552766666674</v>
      </c>
      <c r="L25" s="18">
        <f t="shared" si="0"/>
        <v>204.3524103333333</v>
      </c>
      <c r="M25" s="18">
        <f t="shared" si="0"/>
        <v>143.85812999999999</v>
      </c>
      <c r="N25" s="19">
        <v>0.04</v>
      </c>
      <c r="O25" s="19">
        <v>0.04</v>
      </c>
      <c r="P25" s="19">
        <v>0.04</v>
      </c>
      <c r="Q25" s="19">
        <v>0.04</v>
      </c>
      <c r="R25" s="18">
        <f t="shared" si="1"/>
        <v>3545.7220333333316</v>
      </c>
      <c r="S25" s="18">
        <f t="shared" si="1"/>
        <v>1193.5270666666668</v>
      </c>
      <c r="T25" s="18">
        <f t="shared" si="1"/>
        <v>295.09373333333332</v>
      </c>
      <c r="U25" s="18">
        <f t="shared" si="1"/>
        <v>295.09359999999998</v>
      </c>
      <c r="V25" s="18">
        <f t="shared" si="2"/>
        <v>-1675.3536607499993</v>
      </c>
      <c r="W25" s="18">
        <f t="shared" si="2"/>
        <v>-563.94153900000003</v>
      </c>
      <c r="X25" s="18">
        <f t="shared" si="2"/>
        <v>-90.741323000000023</v>
      </c>
      <c r="Y25" s="18">
        <f t="shared" si="2"/>
        <v>-151.23546999999999</v>
      </c>
      <c r="Z25" s="18">
        <f t="shared" si="11"/>
        <v>-13427.328647249995</v>
      </c>
      <c r="AA25" s="18">
        <f t="shared" si="11"/>
        <v>-4519.7791694999996</v>
      </c>
      <c r="AB25" s="18">
        <f t="shared" si="11"/>
        <v>-727.25749775000008</v>
      </c>
      <c r="AC25" s="18">
        <f t="shared" si="11"/>
        <v>-1212.0953683333332</v>
      </c>
      <c r="AD25" s="18">
        <f t="shared" si="3"/>
        <v>-19886.460682833327</v>
      </c>
      <c r="AE25" s="20">
        <v>0.21</v>
      </c>
      <c r="AF25" s="18">
        <f t="shared" si="8"/>
        <v>4176.1567433949986</v>
      </c>
      <c r="AG25" s="21">
        <f t="shared" si="9"/>
        <v>0</v>
      </c>
      <c r="AH25" s="23">
        <v>9.4857557879400395E-2</v>
      </c>
      <c r="AI25" s="23">
        <v>0.94913092769705776</v>
      </c>
      <c r="AJ25" s="18">
        <f t="shared" si="10"/>
        <v>-6339.5073233754856</v>
      </c>
      <c r="AK25" s="19">
        <v>8.765872661438906E-2</v>
      </c>
      <c r="AL25" s="19">
        <v>3.3731499665717479E-2</v>
      </c>
      <c r="AM25" s="19">
        <f t="shared" si="4"/>
        <v>0.16353289852867309</v>
      </c>
      <c r="AN25" s="24">
        <f t="shared" si="5"/>
        <v>-555.71313932968906</v>
      </c>
      <c r="AO25" s="24">
        <f t="shared" si="6"/>
        <v>-90.877380425052408</v>
      </c>
      <c r="AP25" s="25"/>
    </row>
    <row r="26" spans="1:42">
      <c r="A26" s="16">
        <v>44531</v>
      </c>
      <c r="B26" s="18">
        <v>1063716.6099999994</v>
      </c>
      <c r="C26" s="18">
        <v>358058.12000000005</v>
      </c>
      <c r="D26" s="18">
        <v>88528.12</v>
      </c>
      <c r="E26" s="18">
        <v>88528.08</v>
      </c>
      <c r="F26" s="19">
        <v>2.1100000000000001E-2</v>
      </c>
      <c r="G26" s="19">
        <v>2.1100000000000001E-2</v>
      </c>
      <c r="H26" s="19">
        <v>2.7699999999999999E-2</v>
      </c>
      <c r="I26" s="19">
        <v>1.95E-2</v>
      </c>
      <c r="J26" s="18">
        <f t="shared" si="0"/>
        <v>1870.3683725833323</v>
      </c>
      <c r="K26" s="18">
        <f t="shared" si="0"/>
        <v>629.58552766666674</v>
      </c>
      <c r="L26" s="18">
        <f t="shared" si="0"/>
        <v>204.3524103333333</v>
      </c>
      <c r="M26" s="18">
        <f t="shared" si="0"/>
        <v>143.85812999999999</v>
      </c>
      <c r="N26" s="19">
        <v>0.04</v>
      </c>
      <c r="O26" s="19">
        <v>0.04</v>
      </c>
      <c r="P26" s="19">
        <v>0.04</v>
      </c>
      <c r="Q26" s="19">
        <v>0.04</v>
      </c>
      <c r="R26" s="18">
        <f t="shared" si="1"/>
        <v>3545.7220333333316</v>
      </c>
      <c r="S26" s="18">
        <f t="shared" si="1"/>
        <v>1193.5270666666668</v>
      </c>
      <c r="T26" s="18">
        <f t="shared" si="1"/>
        <v>295.09373333333332</v>
      </c>
      <c r="U26" s="18">
        <f t="shared" si="1"/>
        <v>295.09359999999998</v>
      </c>
      <c r="V26" s="18">
        <f t="shared" si="2"/>
        <v>-1675.3536607499993</v>
      </c>
      <c r="W26" s="18">
        <f t="shared" si="2"/>
        <v>-563.94153900000003</v>
      </c>
      <c r="X26" s="18">
        <f t="shared" si="2"/>
        <v>-90.741323000000023</v>
      </c>
      <c r="Y26" s="18">
        <f t="shared" si="2"/>
        <v>-151.23546999999999</v>
      </c>
      <c r="Z26" s="18">
        <f t="shared" si="11"/>
        <v>-15102.682307999994</v>
      </c>
      <c r="AA26" s="18">
        <f t="shared" si="11"/>
        <v>-5083.7207085</v>
      </c>
      <c r="AB26" s="18">
        <f t="shared" si="11"/>
        <v>-817.99882075000005</v>
      </c>
      <c r="AC26" s="18">
        <f t="shared" si="11"/>
        <v>-1363.3308383333333</v>
      </c>
      <c r="AD26" s="18">
        <f t="shared" si="3"/>
        <v>-22367.732675583327</v>
      </c>
      <c r="AE26" s="20">
        <v>0.21</v>
      </c>
      <c r="AF26" s="18">
        <f t="shared" si="8"/>
        <v>4697.2238618724987</v>
      </c>
      <c r="AG26" s="21">
        <f t="shared" si="9"/>
        <v>0</v>
      </c>
      <c r="AH26" s="23">
        <v>9.4857557879400395E-2</v>
      </c>
      <c r="AI26" s="23">
        <v>0.94913092769705776</v>
      </c>
      <c r="AJ26" s="18">
        <f t="shared" si="10"/>
        <v>-7947.8635050355606</v>
      </c>
      <c r="AK26" s="19">
        <v>8.765872661438906E-2</v>
      </c>
      <c r="AL26" s="19">
        <v>3.3731499665717479E-2</v>
      </c>
      <c r="AM26" s="19">
        <f t="shared" si="4"/>
        <v>0.16353289852867309</v>
      </c>
      <c r="AN26" s="24">
        <f t="shared" si="5"/>
        <v>-696.69959415639221</v>
      </c>
      <c r="AO26" s="24">
        <f t="shared" si="6"/>
        <v>-113.933304036145</v>
      </c>
      <c r="AP26" s="25">
        <f>SUM(AN15:AO26)</f>
        <v>-2942.8508324435825</v>
      </c>
    </row>
    <row r="27" spans="1:42">
      <c r="A27" s="16">
        <v>44562</v>
      </c>
      <c r="B27" s="18">
        <v>1072921.9099999995</v>
      </c>
      <c r="C27" s="18">
        <v>361156.72000000003</v>
      </c>
      <c r="D27" s="18">
        <v>89294.239999999991</v>
      </c>
      <c r="E27" s="18">
        <v>89294.2</v>
      </c>
      <c r="F27" s="19">
        <v>2.1100000000000001E-2</v>
      </c>
      <c r="G27" s="19">
        <v>2.1100000000000001E-2</v>
      </c>
      <c r="H27" s="19">
        <v>2.7699999999999999E-2</v>
      </c>
      <c r="I27" s="19">
        <v>1.95E-2</v>
      </c>
      <c r="J27" s="18">
        <f t="shared" si="0"/>
        <v>1886.5543584166655</v>
      </c>
      <c r="K27" s="18">
        <f t="shared" si="0"/>
        <v>635.03389933333335</v>
      </c>
      <c r="L27" s="18">
        <f t="shared" si="0"/>
        <v>206.12087066666663</v>
      </c>
      <c r="M27" s="18">
        <f t="shared" si="0"/>
        <v>145.10307499999999</v>
      </c>
      <c r="N27" s="19">
        <v>0.04</v>
      </c>
      <c r="O27" s="19">
        <v>0.04</v>
      </c>
      <c r="P27" s="19">
        <v>0.04</v>
      </c>
      <c r="Q27" s="19">
        <v>0.04</v>
      </c>
      <c r="R27" s="18">
        <f t="shared" si="1"/>
        <v>3576.4063666666648</v>
      </c>
      <c r="S27" s="18">
        <f t="shared" si="1"/>
        <v>1203.8557333333335</v>
      </c>
      <c r="T27" s="18">
        <f t="shared" si="1"/>
        <v>297.64746666666662</v>
      </c>
      <c r="U27" s="18">
        <f t="shared" si="1"/>
        <v>297.64733333333334</v>
      </c>
      <c r="V27" s="18">
        <f t="shared" si="2"/>
        <v>-1689.8520082499992</v>
      </c>
      <c r="W27" s="18">
        <f t="shared" si="2"/>
        <v>-568.82183400000019</v>
      </c>
      <c r="X27" s="18">
        <f t="shared" si="2"/>
        <v>-91.526595999999984</v>
      </c>
      <c r="Y27" s="18">
        <f t="shared" si="2"/>
        <v>-152.54425833333335</v>
      </c>
      <c r="Z27" s="18">
        <f t="shared" si="11"/>
        <v>-16792.534316249992</v>
      </c>
      <c r="AA27" s="18">
        <f t="shared" si="11"/>
        <v>-5652.5425425000003</v>
      </c>
      <c r="AB27" s="18">
        <f t="shared" si="11"/>
        <v>-909.52541674999998</v>
      </c>
      <c r="AC27" s="18">
        <f t="shared" si="11"/>
        <v>-1515.8750966666666</v>
      </c>
      <c r="AD27" s="18">
        <f t="shared" si="3"/>
        <v>-24870.477372166657</v>
      </c>
      <c r="AE27" s="20">
        <v>0.21</v>
      </c>
      <c r="AF27" s="21">
        <f t="shared" si="8"/>
        <v>5222.8002481549975</v>
      </c>
      <c r="AG27" s="21">
        <f t="shared" si="9"/>
        <v>0</v>
      </c>
      <c r="AH27" s="23">
        <v>0.14219887751973773</v>
      </c>
      <c r="AI27" s="23">
        <v>1</v>
      </c>
      <c r="AJ27" s="18">
        <f t="shared" si="10"/>
        <v>-10150.331851428198</v>
      </c>
      <c r="AK27" s="19">
        <v>8.653100142272907E-2</v>
      </c>
      <c r="AL27" s="19">
        <v>3.2637404272758387E-2</v>
      </c>
      <c r="AM27" s="19">
        <f t="shared" si="4"/>
        <v>0.16556084920192848</v>
      </c>
      <c r="AN27" s="24">
        <f t="shared" si="5"/>
        <v>-878.3183798771056</v>
      </c>
      <c r="AO27" s="24">
        <f t="shared" si="6"/>
        <v>-145.41513684211563</v>
      </c>
      <c r="AP27" s="25"/>
    </row>
    <row r="28" spans="1:42">
      <c r="A28" s="16">
        <v>44593</v>
      </c>
      <c r="B28" s="18">
        <v>1072921.9099999995</v>
      </c>
      <c r="C28" s="18">
        <v>361156.72000000003</v>
      </c>
      <c r="D28" s="18">
        <v>89294.239999999991</v>
      </c>
      <c r="E28" s="18">
        <v>89294.2</v>
      </c>
      <c r="F28" s="19">
        <v>2.1100000000000001E-2</v>
      </c>
      <c r="G28" s="19">
        <v>2.1100000000000001E-2</v>
      </c>
      <c r="H28" s="19">
        <v>2.7699999999999999E-2</v>
      </c>
      <c r="I28" s="19">
        <v>1.95E-2</v>
      </c>
      <c r="J28" s="18">
        <f t="shared" si="0"/>
        <v>1886.5543584166655</v>
      </c>
      <c r="K28" s="18">
        <f t="shared" si="0"/>
        <v>635.03389933333335</v>
      </c>
      <c r="L28" s="18">
        <f t="shared" si="0"/>
        <v>206.12087066666663</v>
      </c>
      <c r="M28" s="18">
        <f t="shared" si="0"/>
        <v>145.10307499999999</v>
      </c>
      <c r="N28" s="19">
        <v>0.04</v>
      </c>
      <c r="O28" s="19">
        <v>0.04</v>
      </c>
      <c r="P28" s="19">
        <v>0.04</v>
      </c>
      <c r="Q28" s="19">
        <v>0.04</v>
      </c>
      <c r="R28" s="18">
        <f t="shared" si="1"/>
        <v>3576.4063666666648</v>
      </c>
      <c r="S28" s="18">
        <f t="shared" si="1"/>
        <v>1203.8557333333335</v>
      </c>
      <c r="T28" s="18">
        <f t="shared" si="1"/>
        <v>297.64746666666662</v>
      </c>
      <c r="U28" s="18">
        <f t="shared" si="1"/>
        <v>297.64733333333334</v>
      </c>
      <c r="V28" s="18">
        <f t="shared" si="2"/>
        <v>-1689.8520082499992</v>
      </c>
      <c r="W28" s="18">
        <f t="shared" si="2"/>
        <v>-568.82183400000019</v>
      </c>
      <c r="X28" s="18">
        <f t="shared" si="2"/>
        <v>-91.526595999999984</v>
      </c>
      <c r="Y28" s="18">
        <f t="shared" si="2"/>
        <v>-152.54425833333335</v>
      </c>
      <c r="Z28" s="18">
        <f t="shared" si="11"/>
        <v>-18482.386324499992</v>
      </c>
      <c r="AA28" s="18">
        <f t="shared" si="11"/>
        <v>-6221.3643765000006</v>
      </c>
      <c r="AB28" s="18">
        <f t="shared" si="11"/>
        <v>-1001.0520127499999</v>
      </c>
      <c r="AC28" s="18">
        <f t="shared" si="11"/>
        <v>-1668.419355</v>
      </c>
      <c r="AD28" s="18">
        <f t="shared" si="3"/>
        <v>-27373.222068749994</v>
      </c>
      <c r="AE28" s="20">
        <v>0.21</v>
      </c>
      <c r="AF28" s="21">
        <f t="shared" si="8"/>
        <v>5748.3766344374981</v>
      </c>
      <c r="AG28" s="21">
        <f t="shared" si="9"/>
        <v>0</v>
      </c>
      <c r="AH28" s="23">
        <v>0.14219887751973773</v>
      </c>
      <c r="AI28" s="23">
        <v>1</v>
      </c>
      <c r="AJ28" s="18">
        <f t="shared" si="10"/>
        <v>-12218.596132164994</v>
      </c>
      <c r="AK28" s="19">
        <v>8.653100142272907E-2</v>
      </c>
      <c r="AL28" s="19">
        <v>3.2637404272758387E-2</v>
      </c>
      <c r="AM28" s="19">
        <f t="shared" si="4"/>
        <v>0.16556084920192848</v>
      </c>
      <c r="AN28" s="24">
        <f t="shared" si="5"/>
        <v>-1057.2873592961209</v>
      </c>
      <c r="AO28" s="24">
        <f t="shared" si="6"/>
        <v>-175.04539305553027</v>
      </c>
      <c r="AP28" s="25">
        <f t="shared" ref="AP28" si="12">SUM(AN28:AO28)</f>
        <v>-1232.3327523516512</v>
      </c>
    </row>
    <row r="29" spans="1:42">
      <c r="A29" s="16">
        <v>44621</v>
      </c>
      <c r="B29" s="18">
        <v>1072939.81</v>
      </c>
      <c r="C29" s="18">
        <v>361162.77</v>
      </c>
      <c r="D29" s="18">
        <v>89295.73</v>
      </c>
      <c r="E29" s="18">
        <v>89295.7</v>
      </c>
      <c r="F29" s="19">
        <v>2.1100000000000001E-2</v>
      </c>
      <c r="G29" s="19">
        <v>2.1100000000000001E-2</v>
      </c>
      <c r="H29" s="19">
        <v>2.7699999999999999E-2</v>
      </c>
      <c r="I29" s="19">
        <v>1.95E-2</v>
      </c>
      <c r="J29" s="18">
        <f t="shared" ref="J29:J30" si="13">F29*B29/12</f>
        <v>1886.5858325833335</v>
      </c>
      <c r="K29" s="18">
        <f t="shared" ref="K29:K30" si="14">G29*C29/12</f>
        <v>635.04453725000008</v>
      </c>
      <c r="L29" s="18">
        <f t="shared" ref="L29:L30" si="15">H29*D29/12</f>
        <v>206.12431008333331</v>
      </c>
      <c r="M29" s="18">
        <f t="shared" ref="M29:M30" si="16">I29*E29/12</f>
        <v>145.1055125</v>
      </c>
      <c r="N29" s="19">
        <v>0.04</v>
      </c>
      <c r="O29" s="19">
        <v>0.04</v>
      </c>
      <c r="P29" s="19">
        <v>0.04</v>
      </c>
      <c r="Q29" s="19">
        <v>0.04</v>
      </c>
      <c r="R29" s="18">
        <f t="shared" ref="R29:R30" si="17">N29*B29/12</f>
        <v>3576.4660333333336</v>
      </c>
      <c r="S29" s="18">
        <f t="shared" ref="S29:S30" si="18">O29*C29/12</f>
        <v>1203.8759000000002</v>
      </c>
      <c r="T29" s="18">
        <f t="shared" ref="T29:T30" si="19">P29*D29/12</f>
        <v>297.65243333333336</v>
      </c>
      <c r="U29" s="18">
        <f t="shared" ref="U29:U30" si="20">Q29*E29/12</f>
        <v>297.65233333333333</v>
      </c>
      <c r="V29" s="18">
        <f t="shared" ref="V29:V30" si="21">J29-R29</f>
        <v>-1689.8802007500001</v>
      </c>
      <c r="W29" s="18">
        <f t="shared" ref="W29:W30" si="22">K29-S29</f>
        <v>-568.83136275000015</v>
      </c>
      <c r="X29" s="18">
        <f t="shared" ref="X29:X30" si="23">L29-T29</f>
        <v>-91.52812325000005</v>
      </c>
      <c r="Y29" s="18">
        <f t="shared" ref="Y29:Y30" si="24">M29-U29</f>
        <v>-152.54682083333333</v>
      </c>
      <c r="Z29" s="18">
        <f t="shared" ref="Z29:Z30" si="25">Z28+V29</f>
        <v>-20172.266525249994</v>
      </c>
      <c r="AA29" s="18">
        <f t="shared" ref="AA29:AA30" si="26">AA28+W29</f>
        <v>-6790.1957392500008</v>
      </c>
      <c r="AB29" s="18">
        <f t="shared" ref="AB29:AB30" si="27">AB28+X29</f>
        <v>-1092.580136</v>
      </c>
      <c r="AC29" s="18">
        <f t="shared" ref="AC29:AC30" si="28">AC28+Y29</f>
        <v>-1820.9661758333334</v>
      </c>
      <c r="AD29" s="18">
        <f t="shared" si="3"/>
        <v>-29876.008576333326</v>
      </c>
      <c r="AE29" s="20">
        <v>0.21</v>
      </c>
      <c r="AF29" s="21">
        <f t="shared" ref="AF29:AF30" si="29">SUM(Z29:AC29)*-AE29</f>
        <v>6273.9618010299992</v>
      </c>
      <c r="AG29" s="21">
        <f t="shared" si="9"/>
        <v>0</v>
      </c>
      <c r="AH29" s="23">
        <v>0.14219887751973773</v>
      </c>
      <c r="AI29" s="23">
        <v>1</v>
      </c>
      <c r="AJ29" s="18">
        <f t="shared" ref="AJ29:AJ30" si="30">((SUM(Z17:Z29)/13)*AI29)+((SUM(AA17:AA29)/13)*AI29)+((SUM(AB17:AB29)/13)*AI29)+((SUM(AC17:AC29)/13)*AI29)+((AF29+AF17+AG17+AG29)/2*AH29)</f>
        <v>-14479.381827671546</v>
      </c>
      <c r="AK29" s="19">
        <v>8.653100142272907E-2</v>
      </c>
      <c r="AL29" s="19">
        <v>3.2637404272758387E-2</v>
      </c>
      <c r="AM29" s="19">
        <f t="shared" ref="AM29:AM30" si="31">(AE29/(1-AE29))*(1-AL29/AK29)</f>
        <v>0.16556084920192848</v>
      </c>
      <c r="AN29" s="24">
        <f t="shared" ref="AN29:AN30" si="32">AJ29*AK29</f>
        <v>-1252.9154095304841</v>
      </c>
      <c r="AO29" s="24">
        <f t="shared" ref="AO29:AO30" si="33">AN29*AM29</f>
        <v>-207.43373918004895</v>
      </c>
      <c r="AP29" s="25">
        <f t="shared" ref="AP29:AP30" si="34">SUM(AN29:AO29)</f>
        <v>-1460.349148710533</v>
      </c>
    </row>
    <row r="30" spans="1:42">
      <c r="A30" s="16">
        <v>44652</v>
      </c>
      <c r="B30" s="18">
        <v>1072939.81</v>
      </c>
      <c r="C30" s="18">
        <v>361162.77</v>
      </c>
      <c r="D30" s="18">
        <v>89295.73</v>
      </c>
      <c r="E30" s="18">
        <v>89295.7</v>
      </c>
      <c r="F30" s="19">
        <v>2.1100000000000001E-2</v>
      </c>
      <c r="G30" s="19">
        <v>2.1100000000000001E-2</v>
      </c>
      <c r="H30" s="19">
        <v>2.7699999999999999E-2</v>
      </c>
      <c r="I30" s="19">
        <v>1.95E-2</v>
      </c>
      <c r="J30" s="18">
        <f t="shared" si="13"/>
        <v>1886.5858325833335</v>
      </c>
      <c r="K30" s="18">
        <f t="shared" si="14"/>
        <v>635.04453725000008</v>
      </c>
      <c r="L30" s="18">
        <f t="shared" si="15"/>
        <v>206.12431008333331</v>
      </c>
      <c r="M30" s="18">
        <f t="shared" si="16"/>
        <v>145.1055125</v>
      </c>
      <c r="N30" s="19">
        <v>0.04</v>
      </c>
      <c r="O30" s="19">
        <v>0.04</v>
      </c>
      <c r="P30" s="19">
        <v>0.04</v>
      </c>
      <c r="Q30" s="19">
        <v>0.04</v>
      </c>
      <c r="R30" s="18">
        <f t="shared" si="17"/>
        <v>3576.4660333333336</v>
      </c>
      <c r="S30" s="18">
        <f t="shared" si="18"/>
        <v>1203.8759000000002</v>
      </c>
      <c r="T30" s="18">
        <f t="shared" si="19"/>
        <v>297.65243333333336</v>
      </c>
      <c r="U30" s="18">
        <f t="shared" si="20"/>
        <v>297.65233333333333</v>
      </c>
      <c r="V30" s="18">
        <f t="shared" si="21"/>
        <v>-1689.8802007500001</v>
      </c>
      <c r="W30" s="18">
        <f t="shared" si="22"/>
        <v>-568.83136275000015</v>
      </c>
      <c r="X30" s="18">
        <f t="shared" si="23"/>
        <v>-91.52812325000005</v>
      </c>
      <c r="Y30" s="18">
        <f t="shared" si="24"/>
        <v>-152.54682083333333</v>
      </c>
      <c r="Z30" s="18">
        <f t="shared" si="25"/>
        <v>-21862.146725999995</v>
      </c>
      <c r="AA30" s="18">
        <f t="shared" si="26"/>
        <v>-7359.0271020000009</v>
      </c>
      <c r="AB30" s="18">
        <f t="shared" si="27"/>
        <v>-1184.1082592500002</v>
      </c>
      <c r="AC30" s="18">
        <f t="shared" si="28"/>
        <v>-1973.5129966666668</v>
      </c>
      <c r="AD30" s="18">
        <f t="shared" si="3"/>
        <v>-32378.795083916662</v>
      </c>
      <c r="AE30" s="20">
        <v>0.21</v>
      </c>
      <c r="AF30" s="21">
        <f t="shared" si="29"/>
        <v>6799.5469676224984</v>
      </c>
      <c r="AG30" s="21">
        <f t="shared" si="9"/>
        <v>0</v>
      </c>
      <c r="AH30" s="23">
        <v>0.14219887751973773</v>
      </c>
      <c r="AI30" s="23">
        <v>1</v>
      </c>
      <c r="AJ30" s="18">
        <f t="shared" si="30"/>
        <v>-16895.533629905232</v>
      </c>
      <c r="AK30" s="19">
        <v>8.653100142272907E-2</v>
      </c>
      <c r="AL30" s="19">
        <v>3.2637404272758387E-2</v>
      </c>
      <c r="AM30" s="19">
        <f t="shared" si="31"/>
        <v>0.16556084920192848</v>
      </c>
      <c r="AN30" s="24">
        <f t="shared" si="32"/>
        <v>-1461.9874445670964</v>
      </c>
      <c r="AO30" s="24">
        <f t="shared" si="33"/>
        <v>-242.04788284508584</v>
      </c>
      <c r="AP30" s="25">
        <f t="shared" si="34"/>
        <v>-1704.0353274121821</v>
      </c>
    </row>
    <row r="31" spans="1:42">
      <c r="A31" s="16">
        <v>44682</v>
      </c>
      <c r="B31" s="18">
        <v>1072939.81</v>
      </c>
      <c r="C31" s="18">
        <v>361162.77</v>
      </c>
      <c r="D31" s="18">
        <v>89295.73</v>
      </c>
      <c r="E31" s="18">
        <v>89295.7</v>
      </c>
      <c r="F31" s="19">
        <v>2.1100000000000001E-2</v>
      </c>
      <c r="G31" s="19">
        <v>2.1100000000000001E-2</v>
      </c>
      <c r="H31" s="19">
        <v>2.7699999999999999E-2</v>
      </c>
      <c r="I31" s="19">
        <v>1.95E-2</v>
      </c>
      <c r="J31" s="18">
        <f t="shared" ref="J31:J32" si="35">F31*B31/12</f>
        <v>1886.5858325833335</v>
      </c>
      <c r="K31" s="18">
        <f t="shared" ref="K31:K32" si="36">G31*C31/12</f>
        <v>635.04453725000008</v>
      </c>
      <c r="L31" s="18">
        <f t="shared" ref="L31:L32" si="37">H31*D31/12</f>
        <v>206.12431008333331</v>
      </c>
      <c r="M31" s="18">
        <f t="shared" ref="M31:M32" si="38">I31*E31/12</f>
        <v>145.1055125</v>
      </c>
      <c r="N31" s="19">
        <v>0.04</v>
      </c>
      <c r="O31" s="19">
        <v>0.04</v>
      </c>
      <c r="P31" s="19">
        <v>0.04</v>
      </c>
      <c r="Q31" s="19">
        <v>0.04</v>
      </c>
      <c r="R31" s="18">
        <f t="shared" ref="R31:R32" si="39">N31*B31/12</f>
        <v>3576.4660333333336</v>
      </c>
      <c r="S31" s="18">
        <f t="shared" ref="S31:S32" si="40">O31*C31/12</f>
        <v>1203.8759000000002</v>
      </c>
      <c r="T31" s="18">
        <f t="shared" ref="T31:T32" si="41">P31*D31/12</f>
        <v>297.65243333333336</v>
      </c>
      <c r="U31" s="18">
        <f t="shared" ref="U31:U32" si="42">Q31*E31/12</f>
        <v>297.65233333333333</v>
      </c>
      <c r="V31" s="18">
        <f t="shared" ref="V31:V32" si="43">J31-R31</f>
        <v>-1689.8802007500001</v>
      </c>
      <c r="W31" s="18">
        <f t="shared" ref="W31:W32" si="44">K31-S31</f>
        <v>-568.83136275000015</v>
      </c>
      <c r="X31" s="18">
        <f t="shared" ref="X31:X32" si="45">L31-T31</f>
        <v>-91.52812325000005</v>
      </c>
      <c r="Y31" s="18">
        <f t="shared" ref="Y31:Y32" si="46">M31-U31</f>
        <v>-152.54682083333333</v>
      </c>
      <c r="Z31" s="18">
        <f t="shared" ref="Z31:Z32" si="47">Z30+V31</f>
        <v>-23552.026926749997</v>
      </c>
      <c r="AA31" s="18">
        <f t="shared" ref="AA31:AA32" si="48">AA30+W31</f>
        <v>-7927.8584647500011</v>
      </c>
      <c r="AB31" s="18">
        <f t="shared" ref="AB31:AB32" si="49">AB30+X31</f>
        <v>-1275.6363825000003</v>
      </c>
      <c r="AC31" s="18">
        <f t="shared" ref="AC31:AC32" si="50">AC30+Y31</f>
        <v>-2126.0598175</v>
      </c>
      <c r="AD31" s="18">
        <f t="shared" si="3"/>
        <v>-34881.581591499998</v>
      </c>
      <c r="AE31" s="20">
        <v>0.21</v>
      </c>
      <c r="AF31" s="21">
        <f t="shared" ref="AF31:AF32" si="51">SUM(Z31:AC31)*-AE31</f>
        <v>7325.1321342149995</v>
      </c>
      <c r="AG31" s="21">
        <f t="shared" si="9"/>
        <v>0</v>
      </c>
      <c r="AH31" s="23">
        <v>0.14219887751973773</v>
      </c>
      <c r="AI31" s="23">
        <v>1</v>
      </c>
      <c r="AJ31" s="18">
        <f t="shared" ref="AJ31:AJ32" si="52">((SUM(Z19:Z31)/13)*AI31)+((SUM(AA19:AA31)/13)*AI31)+((SUM(AB19:AB31)/13)*AI31)+((SUM(AC19:AC31)/13)*AI31)+((AF31+AF19+AG19+AG31)/2*AH31)</f>
        <v>-19312.78216803636</v>
      </c>
      <c r="AK31" s="19">
        <v>8.653100142272907E-2</v>
      </c>
      <c r="AL31" s="19">
        <v>3.2637404272758387E-2</v>
      </c>
      <c r="AM31" s="19">
        <f t="shared" ref="AM31:AM32" si="53">(AE31/(1-AE31))*(1-AL31/AK31)</f>
        <v>0.16556084920192848</v>
      </c>
      <c r="AN31" s="24">
        <f t="shared" ref="AN31:AN32" si="54">AJ31*AK31</f>
        <v>-1671.1543812592108</v>
      </c>
      <c r="AO31" s="24">
        <f t="shared" ref="AO31:AO32" si="55">AN31*AM31</f>
        <v>-276.67773850879831</v>
      </c>
      <c r="AP31" s="25">
        <f t="shared" ref="AP31:AP32" si="56">SUM(AN31:AO31)</f>
        <v>-1947.8321197680091</v>
      </c>
    </row>
    <row r="32" spans="1:42">
      <c r="A32" s="16">
        <v>44713</v>
      </c>
      <c r="B32" s="18">
        <v>1072939.81</v>
      </c>
      <c r="C32" s="18">
        <v>361162.77</v>
      </c>
      <c r="D32" s="18">
        <v>89295.73</v>
      </c>
      <c r="E32" s="18">
        <v>89295.7</v>
      </c>
      <c r="F32" s="19">
        <v>2.1100000000000001E-2</v>
      </c>
      <c r="G32" s="19">
        <v>2.1100000000000001E-2</v>
      </c>
      <c r="H32" s="19">
        <v>2.7699999999999999E-2</v>
      </c>
      <c r="I32" s="19">
        <v>1.95E-2</v>
      </c>
      <c r="J32" s="18">
        <f t="shared" si="35"/>
        <v>1886.5858325833335</v>
      </c>
      <c r="K32" s="18">
        <f t="shared" si="36"/>
        <v>635.04453725000008</v>
      </c>
      <c r="L32" s="18">
        <f t="shared" si="37"/>
        <v>206.12431008333331</v>
      </c>
      <c r="M32" s="18">
        <f t="shared" si="38"/>
        <v>145.1055125</v>
      </c>
      <c r="N32" s="19">
        <v>0.04</v>
      </c>
      <c r="O32" s="19">
        <v>0.04</v>
      </c>
      <c r="P32" s="19">
        <v>0.04</v>
      </c>
      <c r="Q32" s="19">
        <v>0.04</v>
      </c>
      <c r="R32" s="18">
        <f t="shared" si="39"/>
        <v>3576.4660333333336</v>
      </c>
      <c r="S32" s="18">
        <f t="shared" si="40"/>
        <v>1203.8759000000002</v>
      </c>
      <c r="T32" s="18">
        <f t="shared" si="41"/>
        <v>297.65243333333336</v>
      </c>
      <c r="U32" s="18">
        <f t="shared" si="42"/>
        <v>297.65233333333333</v>
      </c>
      <c r="V32" s="18">
        <f t="shared" si="43"/>
        <v>-1689.8802007500001</v>
      </c>
      <c r="W32" s="18">
        <f t="shared" si="44"/>
        <v>-568.83136275000015</v>
      </c>
      <c r="X32" s="18">
        <f t="shared" si="45"/>
        <v>-91.52812325000005</v>
      </c>
      <c r="Y32" s="18">
        <f t="shared" si="46"/>
        <v>-152.54682083333333</v>
      </c>
      <c r="Z32" s="18">
        <f t="shared" si="47"/>
        <v>-25241.907127499999</v>
      </c>
      <c r="AA32" s="18">
        <f t="shared" si="48"/>
        <v>-8496.6898275000021</v>
      </c>
      <c r="AB32" s="18">
        <f t="shared" si="49"/>
        <v>-1367.1645057500004</v>
      </c>
      <c r="AC32" s="18">
        <f t="shared" si="50"/>
        <v>-2278.6066383333332</v>
      </c>
      <c r="AD32" s="18">
        <f t="shared" si="3"/>
        <v>-37384.368099083338</v>
      </c>
      <c r="AE32" s="20">
        <v>0.21</v>
      </c>
      <c r="AF32" s="21">
        <f t="shared" si="51"/>
        <v>7850.7173008074988</v>
      </c>
      <c r="AG32" s="21">
        <f t="shared" si="9"/>
        <v>0</v>
      </c>
      <c r="AH32" s="23">
        <v>0.14219887751973773</v>
      </c>
      <c r="AI32" s="23">
        <v>1</v>
      </c>
      <c r="AJ32" s="18">
        <f t="shared" si="52"/>
        <v>-21731.127442064913</v>
      </c>
      <c r="AK32" s="19">
        <v>8.653100142272907E-2</v>
      </c>
      <c r="AL32" s="19">
        <v>3.2637404272758387E-2</v>
      </c>
      <c r="AM32" s="19">
        <f t="shared" si="53"/>
        <v>0.16556084920192848</v>
      </c>
      <c r="AN32" s="24">
        <f t="shared" si="54"/>
        <v>-1880.4162196068257</v>
      </c>
      <c r="AO32" s="24">
        <f t="shared" si="55"/>
        <v>-311.32330617118612</v>
      </c>
      <c r="AP32" s="25">
        <f t="shared" si="56"/>
        <v>-2191.7395257780117</v>
      </c>
    </row>
    <row r="33" spans="1:42">
      <c r="A33" s="16">
        <v>44743</v>
      </c>
      <c r="B33" s="18">
        <v>1073114.68</v>
      </c>
      <c r="C33" s="18">
        <v>361162.77</v>
      </c>
      <c r="D33" s="18">
        <v>29310.29</v>
      </c>
      <c r="E33" s="18">
        <v>89310.26</v>
      </c>
      <c r="F33" s="19">
        <v>2.1100000000000001E-2</v>
      </c>
      <c r="G33" s="19">
        <v>2.1100000000000001E-2</v>
      </c>
      <c r="H33" s="19">
        <v>2.7699999999999999E-2</v>
      </c>
      <c r="I33" s="19">
        <v>1.95E-2</v>
      </c>
      <c r="J33" s="18">
        <f t="shared" ref="J33:J37" si="57">F33*B33/12</f>
        <v>1886.8933123333334</v>
      </c>
      <c r="K33" s="18">
        <f t="shared" ref="K33:K37" si="58">G33*C33/12</f>
        <v>635.04453725000008</v>
      </c>
      <c r="L33" s="18">
        <f t="shared" ref="L33:L37" si="59">H33*D33/12</f>
        <v>67.657919416666672</v>
      </c>
      <c r="M33" s="18">
        <f t="shared" ref="M33:M37" si="60">I33*E33/12</f>
        <v>145.12917250000001</v>
      </c>
      <c r="N33" s="19">
        <v>0.04</v>
      </c>
      <c r="O33" s="19">
        <v>0.04</v>
      </c>
      <c r="P33" s="19">
        <v>0.04</v>
      </c>
      <c r="Q33" s="19">
        <v>0.04</v>
      </c>
      <c r="R33" s="18">
        <f t="shared" ref="R33:R37" si="61">N33*B33/12</f>
        <v>3577.0489333333335</v>
      </c>
      <c r="S33" s="18">
        <f t="shared" ref="S33:S37" si="62">O33*C33/12</f>
        <v>1203.8759000000002</v>
      </c>
      <c r="T33" s="18">
        <f t="shared" ref="T33:T37" si="63">P33*D33/12</f>
        <v>97.700966666666673</v>
      </c>
      <c r="U33" s="18">
        <f t="shared" ref="U33:U37" si="64">Q33*E33/12</f>
        <v>297.70086666666663</v>
      </c>
      <c r="V33" s="18">
        <f t="shared" ref="V33:V37" si="65">J33-R33</f>
        <v>-1690.1556210000001</v>
      </c>
      <c r="W33" s="18">
        <f t="shared" ref="W33:W37" si="66">K33-S33</f>
        <v>-568.83136275000015</v>
      </c>
      <c r="X33" s="18">
        <f t="shared" ref="X33:X37" si="67">L33-T33</f>
        <v>-30.043047250000001</v>
      </c>
      <c r="Y33" s="18">
        <f t="shared" ref="Y33:Y37" si="68">M33-U33</f>
        <v>-152.57169416666662</v>
      </c>
      <c r="Z33" s="18">
        <f t="shared" ref="Z33:Z36" si="69">Z32+V33</f>
        <v>-26932.0627485</v>
      </c>
      <c r="AA33" s="18">
        <f t="shared" ref="AA33:AA36" si="70">AA32+W33</f>
        <v>-9065.5211902500014</v>
      </c>
      <c r="AB33" s="18">
        <f t="shared" ref="AB33:AB36" si="71">AB32+X33</f>
        <v>-1397.2075530000004</v>
      </c>
      <c r="AC33" s="18">
        <f t="shared" ref="AC33:AC36" si="72">AC32+Y33</f>
        <v>-2431.1783324999997</v>
      </c>
      <c r="AD33" s="18">
        <f t="shared" si="3"/>
        <v>-39825.969824250002</v>
      </c>
      <c r="AE33" s="20">
        <v>0.21</v>
      </c>
      <c r="AF33" s="21">
        <f t="shared" ref="AF33:AF37" si="73">SUM(Z33:AC33)*-AE33</f>
        <v>8363.4536630924995</v>
      </c>
      <c r="AG33" s="21">
        <f t="shared" si="9"/>
        <v>0</v>
      </c>
      <c r="AH33" s="23">
        <v>0.14219887751973773</v>
      </c>
      <c r="AI33" s="23">
        <v>1</v>
      </c>
      <c r="AJ33" s="18">
        <f t="shared" ref="AJ33:AJ36" si="74">((SUM(Z21:Z33)/13)*AI33)+((SUM(AA21:AA33)/13)*AI33)+((SUM(AB21:AB33)/13)*AI33)+((SUM(AC21:AC33)/13)*AI33)+((AF33+AF21+AG21+AG33)/2*AH33)</f>
        <v>-24146.776473041551</v>
      </c>
      <c r="AK33" s="19">
        <v>8.653100142272907E-2</v>
      </c>
      <c r="AL33" s="19">
        <v>3.2637404272758387E-2</v>
      </c>
      <c r="AM33" s="19">
        <f t="shared" ref="AM33:AM37" si="75">(AE33/(1-AE33))*(1-AL33/AK33)</f>
        <v>0.16556084920192848</v>
      </c>
      <c r="AN33" s="24">
        <f t="shared" ref="AN33:AN37" si="76">AJ33*AK33</f>
        <v>-2089.4447493430794</v>
      </c>
      <c r="AO33" s="24">
        <f t="shared" ref="AO33:AO37" si="77">AN33*AM33</f>
        <v>-345.93024706175083</v>
      </c>
      <c r="AP33" s="25">
        <f t="shared" ref="AP33:AP37" si="78">SUM(AN33:AO33)</f>
        <v>-2435.3749964048302</v>
      </c>
    </row>
    <row r="34" spans="1:42">
      <c r="A34" s="16">
        <v>44774</v>
      </c>
      <c r="B34" s="18">
        <v>1073114.68</v>
      </c>
      <c r="C34" s="18">
        <v>361162.77</v>
      </c>
      <c r="D34" s="18">
        <v>29310.29</v>
      </c>
      <c r="E34" s="18">
        <v>89310.26</v>
      </c>
      <c r="F34" s="19">
        <v>2.1100000000000001E-2</v>
      </c>
      <c r="G34" s="19">
        <v>2.1100000000000001E-2</v>
      </c>
      <c r="H34" s="19">
        <v>2.7699999999999999E-2</v>
      </c>
      <c r="I34" s="19">
        <v>1.95E-2</v>
      </c>
      <c r="J34" s="18">
        <f t="shared" si="57"/>
        <v>1886.8933123333334</v>
      </c>
      <c r="K34" s="18">
        <f t="shared" si="58"/>
        <v>635.04453725000008</v>
      </c>
      <c r="L34" s="18">
        <f t="shared" si="59"/>
        <v>67.657919416666672</v>
      </c>
      <c r="M34" s="18">
        <f t="shared" si="60"/>
        <v>145.12917250000001</v>
      </c>
      <c r="N34" s="19">
        <v>0.04</v>
      </c>
      <c r="O34" s="19">
        <v>0.04</v>
      </c>
      <c r="P34" s="19">
        <v>0.04</v>
      </c>
      <c r="Q34" s="19">
        <v>0.04</v>
      </c>
      <c r="R34" s="18">
        <f t="shared" si="61"/>
        <v>3577.0489333333335</v>
      </c>
      <c r="S34" s="18">
        <f t="shared" si="62"/>
        <v>1203.8759000000002</v>
      </c>
      <c r="T34" s="18">
        <f t="shared" si="63"/>
        <v>97.700966666666673</v>
      </c>
      <c r="U34" s="18">
        <f t="shared" si="64"/>
        <v>297.70086666666663</v>
      </c>
      <c r="V34" s="18">
        <f t="shared" si="65"/>
        <v>-1690.1556210000001</v>
      </c>
      <c r="W34" s="18">
        <f t="shared" si="66"/>
        <v>-568.83136275000015</v>
      </c>
      <c r="X34" s="18">
        <f t="shared" si="67"/>
        <v>-30.043047250000001</v>
      </c>
      <c r="Y34" s="18">
        <f t="shared" si="68"/>
        <v>-152.57169416666662</v>
      </c>
      <c r="Z34" s="18">
        <f t="shared" si="69"/>
        <v>-28622.218369500002</v>
      </c>
      <c r="AA34" s="18">
        <f t="shared" si="70"/>
        <v>-9634.3525530000006</v>
      </c>
      <c r="AB34" s="18">
        <f t="shared" si="71"/>
        <v>-1427.2506002500004</v>
      </c>
      <c r="AC34" s="18">
        <f t="shared" si="72"/>
        <v>-2583.7500266666661</v>
      </c>
      <c r="AD34" s="18">
        <f t="shared" si="3"/>
        <v>-42267.571549416665</v>
      </c>
      <c r="AE34" s="20">
        <v>0.21</v>
      </c>
      <c r="AF34" s="21">
        <f t="shared" si="73"/>
        <v>8876.1900253775002</v>
      </c>
      <c r="AG34" s="21">
        <f t="shared" si="9"/>
        <v>0</v>
      </c>
      <c r="AH34" s="23">
        <v>0.14219887751973773</v>
      </c>
      <c r="AI34" s="23">
        <v>1</v>
      </c>
      <c r="AJ34" s="18">
        <f t="shared" si="74"/>
        <v>-26558.815718191257</v>
      </c>
      <c r="AK34" s="19">
        <v>8.653100142272907E-2</v>
      </c>
      <c r="AL34" s="19">
        <v>3.2637404272758387E-2</v>
      </c>
      <c r="AM34" s="19">
        <f t="shared" si="75"/>
        <v>0.16556084920192848</v>
      </c>
      <c r="AN34" s="24">
        <f t="shared" si="76"/>
        <v>-2298.1609206968069</v>
      </c>
      <c r="AO34" s="24">
        <f t="shared" si="77"/>
        <v>-380.48547363324917</v>
      </c>
      <c r="AP34" s="25">
        <f t="shared" si="78"/>
        <v>-2678.646394330056</v>
      </c>
    </row>
    <row r="35" spans="1:42">
      <c r="A35" s="16">
        <v>44805</v>
      </c>
      <c r="B35" s="18">
        <v>1073114.68</v>
      </c>
      <c r="C35" s="18">
        <v>361162.77</v>
      </c>
      <c r="D35" s="18">
        <v>29310.29</v>
      </c>
      <c r="E35" s="18">
        <v>89310.26</v>
      </c>
      <c r="F35" s="19">
        <v>2.1100000000000001E-2</v>
      </c>
      <c r="G35" s="19">
        <v>2.1100000000000001E-2</v>
      </c>
      <c r="H35" s="19">
        <v>2.7699999999999999E-2</v>
      </c>
      <c r="I35" s="19">
        <v>1.95E-2</v>
      </c>
      <c r="J35" s="18">
        <f t="shared" si="57"/>
        <v>1886.8933123333334</v>
      </c>
      <c r="K35" s="18">
        <f t="shared" si="58"/>
        <v>635.04453725000008</v>
      </c>
      <c r="L35" s="18">
        <f t="shared" si="59"/>
        <v>67.657919416666672</v>
      </c>
      <c r="M35" s="18">
        <f t="shared" si="60"/>
        <v>145.12917250000001</v>
      </c>
      <c r="N35" s="19">
        <v>0.04</v>
      </c>
      <c r="O35" s="19">
        <v>0.04</v>
      </c>
      <c r="P35" s="19">
        <v>0.04</v>
      </c>
      <c r="Q35" s="19">
        <v>0.04</v>
      </c>
      <c r="R35" s="18">
        <f t="shared" si="61"/>
        <v>3577.0489333333335</v>
      </c>
      <c r="S35" s="18">
        <f t="shared" si="62"/>
        <v>1203.8759000000002</v>
      </c>
      <c r="T35" s="18">
        <f t="shared" si="63"/>
        <v>97.700966666666673</v>
      </c>
      <c r="U35" s="18">
        <f t="shared" si="64"/>
        <v>297.70086666666663</v>
      </c>
      <c r="V35" s="18">
        <f t="shared" si="65"/>
        <v>-1690.1556210000001</v>
      </c>
      <c r="W35" s="18">
        <f t="shared" si="66"/>
        <v>-568.83136275000015</v>
      </c>
      <c r="X35" s="18">
        <f t="shared" si="67"/>
        <v>-30.043047250000001</v>
      </c>
      <c r="Y35" s="18">
        <f t="shared" si="68"/>
        <v>-152.57169416666662</v>
      </c>
      <c r="Z35" s="18">
        <f t="shared" si="69"/>
        <v>-30312.373990500004</v>
      </c>
      <c r="AA35" s="18">
        <f t="shared" si="70"/>
        <v>-10203.18391575</v>
      </c>
      <c r="AB35" s="18">
        <f t="shared" si="71"/>
        <v>-1457.2936475000004</v>
      </c>
      <c r="AC35" s="18">
        <f t="shared" si="72"/>
        <v>-2736.3217208333326</v>
      </c>
      <c r="AD35" s="18">
        <f t="shared" si="3"/>
        <v>-44709.173274583336</v>
      </c>
      <c r="AE35" s="20">
        <v>0.21</v>
      </c>
      <c r="AF35" s="21">
        <f t="shared" si="73"/>
        <v>9388.9263876625009</v>
      </c>
      <c r="AG35" s="21">
        <f t="shared" si="9"/>
        <v>0</v>
      </c>
      <c r="AH35" s="23">
        <v>0.14219887751973773</v>
      </c>
      <c r="AI35" s="23">
        <v>1</v>
      </c>
      <c r="AJ35" s="18">
        <f t="shared" si="74"/>
        <v>-28967.353530151817</v>
      </c>
      <c r="AK35" s="19">
        <v>8.653100142272907E-2</v>
      </c>
      <c r="AL35" s="19">
        <v>3.2637404272758387E-2</v>
      </c>
      <c r="AM35" s="19">
        <f t="shared" si="75"/>
        <v>0.16556084920192848</v>
      </c>
      <c r="AN35" s="24">
        <f t="shared" si="76"/>
        <v>-2506.5741095302628</v>
      </c>
      <c r="AO35" s="24">
        <f t="shared" si="77"/>
        <v>-414.99053816139804</v>
      </c>
      <c r="AP35" s="25">
        <f t="shared" si="78"/>
        <v>-2921.5646476916609</v>
      </c>
    </row>
    <row r="36" spans="1:42">
      <c r="A36" s="16">
        <v>44835</v>
      </c>
      <c r="B36" s="18">
        <v>1073114.68</v>
      </c>
      <c r="C36" s="18">
        <v>361162.77</v>
      </c>
      <c r="D36" s="18">
        <v>29310.29</v>
      </c>
      <c r="E36" s="18">
        <v>89310.26</v>
      </c>
      <c r="F36" s="19">
        <v>2.1100000000000001E-2</v>
      </c>
      <c r="G36" s="19">
        <v>2.1100000000000001E-2</v>
      </c>
      <c r="H36" s="19">
        <v>2.7699999999999999E-2</v>
      </c>
      <c r="I36" s="19">
        <v>1.95E-2</v>
      </c>
      <c r="J36" s="18">
        <f t="shared" si="57"/>
        <v>1886.8933123333334</v>
      </c>
      <c r="K36" s="18">
        <f t="shared" si="58"/>
        <v>635.04453725000008</v>
      </c>
      <c r="L36" s="18">
        <f t="shared" si="59"/>
        <v>67.657919416666672</v>
      </c>
      <c r="M36" s="18">
        <f t="shared" si="60"/>
        <v>145.12917250000001</v>
      </c>
      <c r="N36" s="19">
        <v>0.04</v>
      </c>
      <c r="O36" s="19">
        <v>0.04</v>
      </c>
      <c r="P36" s="19">
        <v>0.04</v>
      </c>
      <c r="Q36" s="19">
        <v>0.04</v>
      </c>
      <c r="R36" s="18">
        <f t="shared" si="61"/>
        <v>3577.0489333333335</v>
      </c>
      <c r="S36" s="18">
        <f t="shared" si="62"/>
        <v>1203.8759000000002</v>
      </c>
      <c r="T36" s="18">
        <f t="shared" si="63"/>
        <v>97.700966666666673</v>
      </c>
      <c r="U36" s="18">
        <f t="shared" si="64"/>
        <v>297.70086666666663</v>
      </c>
      <c r="V36" s="18">
        <f t="shared" si="65"/>
        <v>-1690.1556210000001</v>
      </c>
      <c r="W36" s="18">
        <f t="shared" si="66"/>
        <v>-568.83136275000015</v>
      </c>
      <c r="X36" s="18">
        <f t="shared" si="67"/>
        <v>-30.043047250000001</v>
      </c>
      <c r="Y36" s="18">
        <f t="shared" si="68"/>
        <v>-152.57169416666662</v>
      </c>
      <c r="Z36" s="18">
        <f t="shared" si="69"/>
        <v>-32002.529611500006</v>
      </c>
      <c r="AA36" s="18">
        <f t="shared" si="70"/>
        <v>-10772.015278499999</v>
      </c>
      <c r="AB36" s="18">
        <f t="shared" si="71"/>
        <v>-1487.3366947500003</v>
      </c>
      <c r="AC36" s="18">
        <f t="shared" si="72"/>
        <v>-2888.8934149999991</v>
      </c>
      <c r="AD36" s="18">
        <f t="shared" si="3"/>
        <v>-47150.774999750007</v>
      </c>
      <c r="AE36" s="20">
        <v>0.21</v>
      </c>
      <c r="AF36" s="21">
        <f t="shared" si="73"/>
        <v>9901.6627499475017</v>
      </c>
      <c r="AG36" s="21">
        <f t="shared" si="9"/>
        <v>0</v>
      </c>
      <c r="AH36" s="23">
        <v>0.14219887751973773</v>
      </c>
      <c r="AI36" s="23">
        <v>1</v>
      </c>
      <c r="AJ36" s="18">
        <f t="shared" si="74"/>
        <v>-31372.839783067495</v>
      </c>
      <c r="AK36" s="19">
        <v>8.653100142272907E-2</v>
      </c>
      <c r="AL36" s="19">
        <v>3.2637404272758387E-2</v>
      </c>
      <c r="AM36" s="19">
        <f t="shared" si="75"/>
        <v>0.16556084920192848</v>
      </c>
      <c r="AN36" s="24">
        <f t="shared" si="76"/>
        <v>-2714.7232439036648</v>
      </c>
      <c r="AO36" s="24">
        <f t="shared" si="77"/>
        <v>-449.45188560890477</v>
      </c>
      <c r="AP36" s="25">
        <f t="shared" si="78"/>
        <v>-3164.1751295125696</v>
      </c>
    </row>
    <row r="37" spans="1:42">
      <c r="A37" s="16">
        <v>44866</v>
      </c>
      <c r="B37" s="18">
        <v>1073114.68</v>
      </c>
      <c r="C37" s="18">
        <v>361162.77</v>
      </c>
      <c r="D37" s="18">
        <v>29310.29</v>
      </c>
      <c r="E37" s="18">
        <v>89310.16</v>
      </c>
      <c r="F37" s="19">
        <v>2.1100000000000001E-2</v>
      </c>
      <c r="G37" s="19">
        <v>2.1100000000000001E-2</v>
      </c>
      <c r="H37" s="19">
        <v>2.7699999999999999E-2</v>
      </c>
      <c r="I37" s="19">
        <v>1.95E-2</v>
      </c>
      <c r="J37" s="18">
        <f t="shared" si="57"/>
        <v>1886.8933123333334</v>
      </c>
      <c r="K37" s="18">
        <f t="shared" si="58"/>
        <v>635.04453725000008</v>
      </c>
      <c r="L37" s="18">
        <f t="shared" si="59"/>
        <v>67.657919416666672</v>
      </c>
      <c r="M37" s="18">
        <f t="shared" si="60"/>
        <v>145.12901000000002</v>
      </c>
      <c r="N37" s="19">
        <v>0.04</v>
      </c>
      <c r="O37" s="19">
        <v>0.04</v>
      </c>
      <c r="P37" s="19">
        <v>0.04</v>
      </c>
      <c r="Q37" s="19">
        <v>0.04</v>
      </c>
      <c r="R37" s="18">
        <f t="shared" si="61"/>
        <v>3577.0489333333335</v>
      </c>
      <c r="S37" s="18">
        <f t="shared" si="62"/>
        <v>1203.8759000000002</v>
      </c>
      <c r="T37" s="18">
        <f t="shared" si="63"/>
        <v>97.700966666666673</v>
      </c>
      <c r="U37" s="18">
        <f t="shared" si="64"/>
        <v>297.70053333333334</v>
      </c>
      <c r="V37" s="18">
        <f t="shared" si="65"/>
        <v>-1690.1556210000001</v>
      </c>
      <c r="W37" s="18">
        <f t="shared" si="66"/>
        <v>-568.83136275000015</v>
      </c>
      <c r="X37" s="18">
        <f t="shared" si="67"/>
        <v>-30.043047250000001</v>
      </c>
      <c r="Y37" s="18">
        <f t="shared" si="68"/>
        <v>-152.57152333333332</v>
      </c>
      <c r="Z37" s="18">
        <f t="shared" ref="Z37" si="79">Z35+V37</f>
        <v>-32002.529611500006</v>
      </c>
      <c r="AA37" s="18">
        <f t="shared" ref="AA37" si="80">AA35+W37</f>
        <v>-10772.015278499999</v>
      </c>
      <c r="AB37" s="18">
        <f t="shared" ref="AB37" si="81">AB35+X37</f>
        <v>-1487.3366947500003</v>
      </c>
      <c r="AC37" s="18">
        <f t="shared" ref="AC37" si="82">AC35+Y37</f>
        <v>-2888.8932441666661</v>
      </c>
      <c r="AD37" s="18">
        <f t="shared" si="3"/>
        <v>-47150.77482891667</v>
      </c>
      <c r="AE37" s="20">
        <v>0.21</v>
      </c>
      <c r="AF37" s="21">
        <f t="shared" si="73"/>
        <v>9901.6627140725013</v>
      </c>
      <c r="AG37" s="21">
        <f>AG35</f>
        <v>0</v>
      </c>
      <c r="AH37" s="23">
        <v>0.14219887751973773</v>
      </c>
      <c r="AI37" s="23">
        <v>1</v>
      </c>
      <c r="AJ37" s="18">
        <f t="shared" ref="AJ37" si="83">((SUM(Z24:Z37)/13)*AI37)+((SUM(AA24:AA37)/13)*AI37)+((SUM(AB24:AB37)/13)*AI37)+((SUM(AC24:AC37)/13)*AI37)+((AF37+AF24+AG24+AG37)/2*AH37)</f>
        <v>-34999.822464765632</v>
      </c>
      <c r="AK37" s="19">
        <v>8.653100142272907E-2</v>
      </c>
      <c r="AL37" s="19">
        <v>3.2637404272758387E-2</v>
      </c>
      <c r="AM37" s="19">
        <f t="shared" si="75"/>
        <v>0.16556084920192848</v>
      </c>
      <c r="AN37" s="24">
        <f t="shared" si="76"/>
        <v>-3028.5696874938999</v>
      </c>
      <c r="AO37" s="24">
        <f t="shared" si="77"/>
        <v>-501.41256932870925</v>
      </c>
      <c r="AP37" s="25">
        <f t="shared" si="78"/>
        <v>-3529.9822568226091</v>
      </c>
    </row>
    <row r="38" spans="1:42">
      <c r="A38" s="16">
        <v>44896</v>
      </c>
      <c r="B38" s="18">
        <v>1073114.68</v>
      </c>
      <c r="C38" s="18">
        <v>361162.77</v>
      </c>
      <c r="D38" s="18">
        <v>29310.29</v>
      </c>
      <c r="E38" s="18">
        <v>89310.16</v>
      </c>
      <c r="F38" s="19">
        <v>2.1100000000000001E-2</v>
      </c>
      <c r="G38" s="19">
        <v>2.1100000000000001E-2</v>
      </c>
      <c r="H38" s="19">
        <v>2.7699999999999999E-2</v>
      </c>
      <c r="I38" s="19">
        <v>1.95E-2</v>
      </c>
      <c r="J38" s="18">
        <f t="shared" ref="J38" si="84">F38*B38/12</f>
        <v>1886.8933123333334</v>
      </c>
      <c r="K38" s="18">
        <f t="shared" ref="K38" si="85">G38*C38/12</f>
        <v>635.04453725000008</v>
      </c>
      <c r="L38" s="18">
        <f t="shared" ref="L38" si="86">H38*D38/12</f>
        <v>67.657919416666672</v>
      </c>
      <c r="M38" s="18">
        <f t="shared" ref="M38" si="87">I38*E38/12</f>
        <v>145.12901000000002</v>
      </c>
      <c r="N38" s="19">
        <v>0.04</v>
      </c>
      <c r="O38" s="19">
        <v>0.04</v>
      </c>
      <c r="P38" s="19">
        <v>0.04</v>
      </c>
      <c r="Q38" s="19">
        <v>0.04</v>
      </c>
      <c r="R38" s="18">
        <f t="shared" ref="R38" si="88">N38*B38/12</f>
        <v>3577.0489333333335</v>
      </c>
      <c r="S38" s="18">
        <f t="shared" ref="S38" si="89">O38*C38/12</f>
        <v>1203.8759000000002</v>
      </c>
      <c r="T38" s="18">
        <f t="shared" ref="T38" si="90">P38*D38/12</f>
        <v>97.700966666666673</v>
      </c>
      <c r="U38" s="18">
        <f t="shared" ref="U38" si="91">Q38*E38/12</f>
        <v>297.70053333333334</v>
      </c>
      <c r="V38" s="18">
        <f t="shared" ref="V38" si="92">J38-R38</f>
        <v>-1690.1556210000001</v>
      </c>
      <c r="W38" s="18">
        <f t="shared" ref="W38" si="93">K38-S38</f>
        <v>-568.83136275000015</v>
      </c>
      <c r="X38" s="18">
        <f t="shared" ref="X38" si="94">L38-T38</f>
        <v>-30.043047250000001</v>
      </c>
      <c r="Y38" s="18">
        <f t="shared" ref="Y38" si="95">M38-U38</f>
        <v>-152.57152333333332</v>
      </c>
      <c r="Z38" s="18">
        <f t="shared" ref="Z38" si="96">Z36+V38</f>
        <v>-33692.685232500007</v>
      </c>
      <c r="AA38" s="18">
        <f t="shared" ref="AA38" si="97">AA36+W38</f>
        <v>-11340.846641249998</v>
      </c>
      <c r="AB38" s="18">
        <f t="shared" ref="AB38" si="98">AB36+X38</f>
        <v>-1517.3797420000003</v>
      </c>
      <c r="AC38" s="18">
        <f t="shared" ref="AC38" si="99">AC36+Y38</f>
        <v>-3041.4649383333326</v>
      </c>
      <c r="AD38" s="18">
        <f t="shared" si="3"/>
        <v>-49592.376554083341</v>
      </c>
      <c r="AE38" s="20">
        <v>0.21</v>
      </c>
      <c r="AF38" s="21">
        <f t="shared" ref="AF38" si="100">SUM(Z38:AC38)*-AE38</f>
        <v>10414.3990763575</v>
      </c>
      <c r="AG38" s="21">
        <f>AG36</f>
        <v>0</v>
      </c>
      <c r="AH38" s="23">
        <v>0.14219887751973773</v>
      </c>
      <c r="AI38" s="23">
        <v>1</v>
      </c>
      <c r="AJ38" s="18">
        <f t="shared" ref="AJ38" si="101">((SUM(Z25:Z38)/13)*AI38)+((SUM(AA25:AA38)/13)*AI38)+((SUM(AB25:AB38)/13)*AI38)+((SUM(AC25:AC38)/13)*AI38)+((AF38+AF25+AG25+AG38)/2*AH38)</f>
        <v>-37402.257145495416</v>
      </c>
      <c r="AK38" s="19">
        <v>8.653100142272907E-2</v>
      </c>
      <c r="AL38" s="19">
        <v>3.2637404272758387E-2</v>
      </c>
      <c r="AM38" s="19">
        <f t="shared" ref="AM38" si="102">(AE38/(1-AE38))*(1-AL38/AK38)</f>
        <v>0.16556084920192848</v>
      </c>
      <c r="AN38" s="24">
        <f t="shared" ref="AN38" si="103">AJ38*AK38</f>
        <v>-3236.4547662701425</v>
      </c>
      <c r="AO38" s="24">
        <f t="shared" ref="AO38" si="104">AN38*AM38</f>
        <v>-535.83019950731375</v>
      </c>
      <c r="AP38" s="25">
        <f t="shared" ref="AP38" si="105">SUM(AN38:AO38)</f>
        <v>-3772.2849657774564</v>
      </c>
    </row>
    <row r="40" spans="1:42">
      <c r="B40" s="7">
        <f>SUM(B27:B38)/13</f>
        <v>990483.93384615378</v>
      </c>
      <c r="C40" s="7" t="s">
        <v>26</v>
      </c>
      <c r="D40" s="7">
        <f>SUM(D27:D38)/13</f>
        <v>54741.010769230779</v>
      </c>
      <c r="E40" s="7">
        <f>SUM(E27:E38)/13</f>
        <v>82433.273846153854</v>
      </c>
      <c r="R40" s="26"/>
      <c r="S40" s="26"/>
      <c r="T40" s="26"/>
      <c r="U40" s="26"/>
      <c r="V40" s="26">
        <f>SUM(V27:V38)</f>
        <v>-20280.158545500002</v>
      </c>
      <c r="W40" s="26">
        <f>SUM(W27:W38)</f>
        <v>-6825.9572955000021</v>
      </c>
      <c r="X40" s="26">
        <f>SUM(X27:X38)</f>
        <v>-729.42396849999989</v>
      </c>
      <c r="Y40" s="26">
        <f>SUM(Y27:Y38)</f>
        <v>-1830.7056233333333</v>
      </c>
    </row>
    <row r="41" spans="1:42">
      <c r="W41" s="7" t="s">
        <v>51</v>
      </c>
      <c r="Y41" s="7">
        <f>SUM(V40:Y40)</f>
        <v>-29666.245432833341</v>
      </c>
    </row>
  </sheetData>
  <mergeCells count="8">
    <mergeCell ref="Z4:AC4"/>
    <mergeCell ref="AH4:AI4"/>
    <mergeCell ref="B4:E4"/>
    <mergeCell ref="F4:I4"/>
    <mergeCell ref="J4:M4"/>
    <mergeCell ref="N4:Q4"/>
    <mergeCell ref="R4:U4"/>
    <mergeCell ref="V4:Y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Act Att-H Cross Reference</vt:lpstr>
      <vt:lpstr>A3-ADIT Cross Reference</vt:lpstr>
      <vt:lpstr>A4-Rate Base Cross Reference</vt:lpstr>
      <vt:lpstr>A-4, Pg 1, Ln 15-28 Adj</vt:lpstr>
      <vt:lpstr>Act Att-H, Page 3, Line 9 Adj</vt:lpstr>
      <vt:lpstr>A-3, Line 3 Adj</vt:lpstr>
      <vt:lpstr>Act Att-H, Page 4, Line 3 Adj</vt:lpstr>
      <vt:lpstr>GSU</vt:lpstr>
      <vt:lpstr>Corriedale Depr adjustment</vt:lpstr>
      <vt:lpstr>King Ranch Depr Adj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Clevinger, Michael</dc:creator>
  <cp:lastModifiedBy>Johnson, Samantha</cp:lastModifiedBy>
  <dcterms:created xsi:type="dcterms:W3CDTF">2022-04-26T18:46:45Z</dcterms:created>
  <dcterms:modified xsi:type="dcterms:W3CDTF">2023-06-01T01:55:09Z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